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yhine-my.sharepoint.com/personal/karen_kais_eis_ee/Documents/"/>
    </mc:Choice>
  </mc:AlternateContent>
  <xr:revisionPtr revIDLastSave="0" documentId="8_{4E4E5997-4CE1-4F21-88E2-3CE4B027C910}" xr6:coauthVersionLast="47" xr6:coauthVersionMax="47" xr10:uidLastSave="{00000000-0000-0000-0000-000000000000}"/>
  <bookViews>
    <workbookView xWindow="-110" yWindow="-110" windowWidth="19420" windowHeight="11500" xr2:uid="{29B9735F-AF2F-478C-8FC5-D1B64A2C1AFA}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Sheet1!$A$3:$H$31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J13" i="1" l="1"/>
  <c r="J22" i="1"/>
  <c r="F27" i="1"/>
  <c r="F17" i="1" l="1"/>
  <c r="F4" i="1"/>
  <c r="G22" i="1"/>
  <c r="G30" i="1"/>
  <c r="D29" i="1"/>
  <c r="D27" i="1"/>
  <c r="J27" i="1" s="1"/>
  <c r="D24" i="1"/>
  <c r="D16" i="1"/>
  <c r="D14" i="1"/>
  <c r="E21" i="1"/>
  <c r="D21" i="1"/>
  <c r="D12" i="1"/>
  <c r="D10" i="1"/>
  <c r="D9" i="1"/>
  <c r="G21" i="1" l="1"/>
  <c r="J21" i="1"/>
  <c r="G16" i="1"/>
  <c r="J16" i="1"/>
  <c r="G10" i="1"/>
  <c r="J10" i="1"/>
  <c r="G24" i="1"/>
  <c r="J24" i="1"/>
  <c r="G12" i="1"/>
  <c r="J12" i="1"/>
  <c r="G14" i="1"/>
  <c r="J14" i="1"/>
  <c r="G29" i="1"/>
  <c r="J29" i="1"/>
  <c r="G9" i="1"/>
  <c r="J9" i="1"/>
  <c r="G27" i="1"/>
  <c r="E12" i="1" l="1"/>
  <c r="E29" i="1"/>
  <c r="E28" i="1"/>
  <c r="D28" i="1"/>
  <c r="E27" i="1"/>
  <c r="E26" i="1"/>
  <c r="D26" i="1"/>
  <c r="E25" i="1"/>
  <c r="D25" i="1"/>
  <c r="E24" i="1"/>
  <c r="E23" i="1"/>
  <c r="D23" i="1"/>
  <c r="E20" i="1"/>
  <c r="D20" i="1"/>
  <c r="E19" i="1"/>
  <c r="D19" i="1"/>
  <c r="E18" i="1"/>
  <c r="D18" i="1"/>
  <c r="E16" i="1"/>
  <c r="E15" i="1"/>
  <c r="D15" i="1"/>
  <c r="E14" i="1"/>
  <c r="E11" i="1"/>
  <c r="D11" i="1"/>
  <c r="E10" i="1"/>
  <c r="E9" i="1"/>
  <c r="E8" i="1"/>
  <c r="D8" i="1"/>
  <c r="E7" i="1"/>
  <c r="D7" i="1"/>
  <c r="E6" i="1"/>
  <c r="D6" i="1"/>
  <c r="E5" i="1"/>
  <c r="D5" i="1"/>
  <c r="H27" i="1" l="1"/>
  <c r="G25" i="1"/>
  <c r="J25" i="1"/>
  <c r="G11" i="1"/>
  <c r="J11" i="1"/>
  <c r="G15" i="1"/>
  <c r="J15" i="1"/>
  <c r="G7" i="1"/>
  <c r="J7" i="1"/>
  <c r="G18" i="1"/>
  <c r="J18" i="1"/>
  <c r="G8" i="1"/>
  <c r="J8" i="1"/>
  <c r="G28" i="1"/>
  <c r="J28" i="1"/>
  <c r="G23" i="1"/>
  <c r="J23" i="1"/>
  <c r="G5" i="1"/>
  <c r="J5" i="1"/>
  <c r="G6" i="1"/>
  <c r="J6" i="1"/>
  <c r="G26" i="1"/>
  <c r="J26" i="1"/>
  <c r="G19" i="1"/>
  <c r="J19" i="1"/>
  <c r="G20" i="1"/>
  <c r="J20" i="1"/>
  <c r="E17" i="1"/>
  <c r="D4" i="1"/>
  <c r="J4" i="1" s="1"/>
  <c r="D17" i="1"/>
  <c r="J17" i="1" s="1"/>
  <c r="E4" i="1"/>
  <c r="G4" i="1" l="1"/>
  <c r="G17" i="1"/>
  <c r="E31" i="1"/>
  <c r="D31" i="1"/>
  <c r="F31" i="1"/>
  <c r="G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tc={9F83B7C1-EB83-41A4-AA07-8C33FADCA7C3}</author>
    <author>tc={3F7A812C-B53B-4580-ADB1-5F13F1B74533}</author>
    <author>tc={5F1F455F-60A0-43DA-9250-B893BE338CE4}</author>
    <author>tc={99979B6B-CE2A-4390-9A05-3F4D37EF2110}</author>
  </authors>
  <commentList>
    <comment ref="B18" authorId="0" shapeId="0" xr:uid="{9F83B7C1-EB83-41A4-AA07-8C33FADCA7C3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Siia liidetud ka ESA-CERN, fookusvaldkondade ja Horisont Euroopa EEN võrgustiku ja start-up Estonia eelarved. </t>
      </text>
    </comment>
    <comment ref="B19" authorId="1" shapeId="0" xr:uid="{3F7A812C-B53B-4580-ADB1-5F13F1B74533}">
      <text>
        <t>[Threaded comment]
Your version of Excel allows you to read this threaded comment; however, any edits to it will get removed if the file is opened in a newer version of Excel. Learn more: https://go.microsoft.com/fwlink/?linkid=870924
Comment:
    Ühekordne eraldis vaid 2023. a-ks, siia tekib 2024. a eelarve peale jääkide ülekandmist</t>
      </text>
    </comment>
    <comment ref="B27" authorId="2" shapeId="0" xr:uid="{5F1F455F-60A0-43DA-9250-B893BE338CE4}">
      <text>
        <t>[Threaded comment]
Your version of Excel allows you to read this threaded comment; however, any edits to it will get removed if the file is opened in a newer version of Excel. Learn more: https://go.microsoft.com/fwlink/?linkid=870924
Comment:
    Rohepöörde RUP</t>
      </text>
    </comment>
    <comment ref="B28" authorId="3" shapeId="0" xr:uid="{99979B6B-CE2A-4390-9A05-3F4D37EF2110}">
      <text>
        <t>[Threaded comment]
Your version of Excel allows you to read this threaded comment; however, any edits to it will get removed if the file is opened in a newer version of Excel. Learn more: https://go.microsoft.com/fwlink/?linkid=870924
Comment:
    N10-TA-KLASTRID</t>
      </text>
    </comment>
  </commentList>
</comments>
</file>

<file path=xl/sharedStrings.xml><?xml version="1.0" encoding="utf-8"?>
<sst xmlns="http://schemas.openxmlformats.org/spreadsheetml/2006/main" count="103" uniqueCount="73">
  <si>
    <t xml:space="preserve">Lisa 4. Lepinguga eraldatud eelarve täitmise prognoos </t>
  </si>
  <si>
    <t>Grant</t>
  </si>
  <si>
    <t>Programmid ja tegevused</t>
  </si>
  <si>
    <t>Riigieelarve objekti kood</t>
  </si>
  <si>
    <t xml:space="preserve">KOKKU RE VAHENDID 2024 (tekkepõhisteks kuludeks)
</t>
  </si>
  <si>
    <t xml:space="preserve">sh 2023. aastast üle kantud
</t>
  </si>
  <si>
    <t>Eelarve porogramm: ETTEVÕTLUSKESKKOND</t>
  </si>
  <si>
    <t>Kokku grant Valisinvest</t>
  </si>
  <si>
    <t>Välisinvesteeringute kaasamine</t>
  </si>
  <si>
    <t>Kokku grant Uusturg</t>
  </si>
  <si>
    <t>Uutele turgudele sisemine</t>
  </si>
  <si>
    <t>Kokku grant Eresident</t>
  </si>
  <si>
    <t>E-residentsus</t>
  </si>
  <si>
    <t>Kokku grant work-in-estonia</t>
  </si>
  <si>
    <t>Work-in-Estonia</t>
  </si>
  <si>
    <t>Kokku grant Turism</t>
  </si>
  <si>
    <t>Turismi arendus ja nõudluse suurendamine</t>
  </si>
  <si>
    <t>Kokku grant TurismSF</t>
  </si>
  <si>
    <t xml:space="preserve">Turismi sihtfinantseeringud </t>
  </si>
  <si>
    <t>8N10-RE00-RRFKM-EAS</t>
  </si>
  <si>
    <t>RRFi mitteabikõlblik käibemaksu kulu</t>
  </si>
  <si>
    <t>SE000060</t>
  </si>
  <si>
    <t>RE toetusskeemide rakenduskulud</t>
  </si>
  <si>
    <t>8N10-RE00-05211</t>
  </si>
  <si>
    <t>Väliskaubandus- ja infotehnoloogiaministri 5. augusti 2019. a määrus nr 49 „Suurinvestori toetuse andmise tingimused ja kord ning suurinvesteeringule Vabariigi Valitsuse seisukoha taotlemise kriteeriumid ja taotluse läbivaatamise kord“</t>
  </si>
  <si>
    <t>IN005001</t>
  </si>
  <si>
    <t>8N10-RE00-05271</t>
  </si>
  <si>
    <t xml:space="preserve">Suurkontsertide sihtfinantseerimise programm </t>
  </si>
  <si>
    <t>8N10-RE00-05281</t>
  </si>
  <si>
    <t xml:space="preserve">Turismisihtkohtade juhtimisorganisatsioonide sihtfinantseerimise programm </t>
  </si>
  <si>
    <t>8N10-RE00-05291</t>
  </si>
  <si>
    <t>Majandus- ja infotehnoloogiaministri 21. septembri 2023. a määrus nr 58 "Turismisektori tarkvarade liitumis- ja liidestamistoetus"</t>
  </si>
  <si>
    <t>Eelarve porogramm: TEADMUSSIIRE</t>
  </si>
  <si>
    <t>Kokku grant Arendusvoi</t>
  </si>
  <si>
    <t>Ettevõtete arendusvõimekuse ja efektiivsuse suurendamine</t>
  </si>
  <si>
    <t>8N10-RE00-ESG</t>
  </si>
  <si>
    <t>Kestlikkuse ehk ESG meistriklassi piloot Eesti ettevõtetele</t>
  </si>
  <si>
    <t>TAI toetusskeemide rakenduskulud</t>
  </si>
  <si>
    <t>8N10-RE00-05261</t>
  </si>
  <si>
    <t>Ettevõtlus- ja infotehnoloogiaministri 27. juuli 2018. a määrus nr 46 "Toetus ettevõtjate toote-, teenuse- ja protsessiarenduse alaseks rahvusvaheliseks koostööks" (Horisont Euroopa partnerlustes osalemine, TAI vahendid)</t>
  </si>
  <si>
    <t>8N10-RE00-54101</t>
  </si>
  <si>
    <t>Ettevõtlus- ja infotehnoloogiaministri 1. juuni 2022. a määrus nr 46 "Ettevõtjate teadus- ja arendustegevuse ning innovatsioonialase rahvusvahelise koostöö toetamine" (ettevõtluskiirendi kvaliteedimärgise toetus, TAI vahendid)</t>
  </si>
  <si>
    <t>8N10-RE00-05421</t>
  </si>
  <si>
    <t>Ettevõtlus- ja infotehnoloogiaministri 21. märtsi 2022 a. määrus nr 23 "Ettevõtja rakendusuuringute määrus" (Euroopa strateegiliste väärtusahelate projektid, IPCEI RUP, TAI vahendid)</t>
  </si>
  <si>
    <t>8N10-RE00-05471</t>
  </si>
  <si>
    <t>Ettevõtlus- ja infotehnoloogiaministri 5. aprilli 2023. a määrun nr 23 "Reaalajamajanduse lahenduste piloteerimine" (TAI vahendid)</t>
  </si>
  <si>
    <t>8N10-RE00-05491</t>
  </si>
  <si>
    <t>Majandus- ja infotehnoloogiaministri 22. augusti 2023. a määrus nr 54 "Süvatehnoloogia iduettevõtja äriarendusprojektide toetuse andmise tingimused ja kord" (TAI vahendid)</t>
  </si>
  <si>
    <t>8N10-RE00-05411/           8N10-RE00-05441</t>
  </si>
  <si>
    <t>Ettevõtlus- ja infotehnoloogiaministri 21. märtsi 2022 a. määrus nr 23 "Ettevõtja rakendusuuringute määrus" (sh teadus- ja arendustegevuse teenuseid pakkuva ettevõtja taristu toetamine, TAI vahendid)</t>
  </si>
  <si>
    <t>8N10-RE00-05451</t>
  </si>
  <si>
    <t>Ettevõtlus- ja infotehnoloogiaministri 17. novembri 2022. a määrus nr 92 "Üliõpilaste inseneri valdkonna arendusprojektidele toetuse andmise tingimused ja kord" (TAI vahendid)</t>
  </si>
  <si>
    <t>8N10-RE00-54111</t>
  </si>
  <si>
    <t>Majandus- ja infotehnoloogiaministri 16. veebruari 2024. a määrus nr 7 "Ettevõtja teadus- ja arendustöötaja toetus" (TAI vahendid)</t>
  </si>
  <si>
    <t>8NS1-RE00-HALDUS</t>
  </si>
  <si>
    <t>Ettevõtluse ja Innovatsiooni SA halduskulud (EAS)</t>
  </si>
  <si>
    <t>KÕIK VAHENDID KOKKU</t>
  </si>
  <si>
    <t>MKM grandid</t>
  </si>
  <si>
    <t xml:space="preserve">Eelarve jääk seisuga 31.12.2024
</t>
  </si>
  <si>
    <t>8N10-RE00-05481</t>
  </si>
  <si>
    <t>Ettevõtlus- ja infotehnoloogiaministri 1. juuni 2022. a määrus nr 46 "Ettevõtjate teadus- ja arendustegevuse ning innovatsioonialase rahvusvahelise koostöö toetamine"" (Horisont Euroopa partnerlustes osalemine, TAI vahendid)</t>
  </si>
  <si>
    <r>
      <t xml:space="preserve">2024 tegelikud tekkepõhised kulud </t>
    </r>
    <r>
      <rPr>
        <b/>
        <sz val="10"/>
        <color rgb="FF0000FF"/>
        <rFont val="Times New Roman"/>
        <family val="1"/>
        <charset val="186"/>
      </rPr>
      <t>seisuga 25.02.2025</t>
    </r>
    <r>
      <rPr>
        <b/>
        <sz val="10"/>
        <rFont val="Times New Roman"/>
        <family val="1"/>
        <charset val="186"/>
      </rPr>
      <t xml:space="preserve">
</t>
    </r>
  </si>
  <si>
    <t>8N10-RE00-TA-RAKEND</t>
  </si>
  <si>
    <t>8N10-RE00-RAKENDUS</t>
  </si>
  <si>
    <t>Ettepanek uueks 2024. a eelarveks</t>
  </si>
  <si>
    <t>Märkused jäägi ülekandmise kohta</t>
  </si>
  <si>
    <t>saab 100% üle kanda</t>
  </si>
  <si>
    <t>saab 100% üle kanda, kas on vaja turismi grantide vahel ümber jagada?</t>
  </si>
  <si>
    <t>Eelarve täitmise %</t>
  </si>
  <si>
    <t>8 348,06 € tuleb riigieelarvesse tagastada, 23 358 € saab üle kanda</t>
  </si>
  <si>
    <t>1 527 647,34 € tuleb riigieelarvesse tagastada, 1 500 000 € saab üle kanda</t>
  </si>
  <si>
    <t>Jäägi tekkimise põhjused ja selgitus, miks on vaja seda 2025. a-sse üle kanda</t>
  </si>
  <si>
    <t>saab 100% üle kanda aga mõnele teisele TAI grandile (näit arendusvõimekus)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</si>
</sst>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charset val="186"/>
      <scheme val="minor"/>
    </font>
    <font>
      <sz val="10"/>
      <name val="Arial"/>
      <family val="2"/>
      <charset val="186"/>
    </font>
    <font>
      <b/>
      <u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name val="Arial"/>
      <family val="2"/>
      <charset val="186"/>
    </font>
    <font>
      <sz val="11"/>
      <name val="Times New Roman"/>
      <family val="1"/>
      <charset val="186"/>
    </font>
    <font>
      <sz val="11"/>
      <name val="Arial"/>
      <family val="2"/>
      <charset val="186"/>
    </font>
    <font>
      <sz val="10"/>
      <color rgb="FFFF0000"/>
      <name val="Times New Roman"/>
      <family val="1"/>
      <charset val="186"/>
    </font>
    <font>
      <b/>
      <sz val="10"/>
      <color rgb="FF0000FF"/>
      <name val="Times New Roman"/>
      <family val="1"/>
      <charset val="186"/>
    </font>
    <font>
      <sz val="11"/>
      <name val="Aptos Narrow"/>
      <family val="2"/>
      <charset val="186"/>
      <scheme val="minor"/>
    </font>
    <font>
      <sz val="10"/>
      <color rgb="FF0000FF"/>
      <name val="Times New Roman"/>
      <family val="1"/>
      <charset val="186"/>
    </font>
    <font>
      <sz val="11"/>
      <color theme="1"/>
      <name val="Aptos Narrow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14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1" applyFont="1" applyAlignment="1">
      <alignment vertical="top"/>
    </xf>
    <xf numFmtId="0" fontId="3" fillId="0" borderId="1" xfId="1" applyFont="1" applyBorder="1" applyAlignment="1">
      <alignment vertical="top"/>
    </xf>
    <xf numFmtId="0" fontId="4" fillId="0" borderId="1" xfId="1" applyFont="1" applyBorder="1" applyAlignment="1">
      <alignment vertical="top"/>
    </xf>
    <xf numFmtId="0" fontId="3" fillId="0" borderId="1" xfId="1" applyFont="1" applyBorder="1" applyAlignment="1">
      <alignment horizontal="center" vertical="center" wrapText="1"/>
    </xf>
    <xf numFmtId="4" fontId="3" fillId="0" borderId="1" xfId="1" applyNumberFormat="1" applyFont="1" applyBorder="1" applyAlignment="1" applyProtection="1">
      <alignment horizontal="center" vertical="center" wrapText="1"/>
      <protection locked="0"/>
    </xf>
    <xf numFmtId="4" fontId="3" fillId="0" borderId="1" xfId="1" applyNumberFormat="1" applyFont="1" applyBorder="1" applyAlignment="1">
      <alignment horizontal="center" vertical="center" wrapText="1"/>
    </xf>
    <xf numFmtId="0" fontId="0" fillId="2" borderId="2" xfId="0" applyFill="1" applyBorder="1" applyAlignment="1">
      <alignment vertical="center"/>
    </xf>
    <xf numFmtId="3" fontId="3" fillId="2" borderId="3" xfId="1" applyNumberFormat="1" applyFont="1" applyFill="1" applyBorder="1" applyAlignment="1">
      <alignment horizontal="left" vertical="center"/>
    </xf>
    <xf numFmtId="3" fontId="3" fillId="2" borderId="2" xfId="0" applyNumberFormat="1" applyFont="1" applyFill="1" applyBorder="1" applyAlignment="1">
      <alignment vertical="center"/>
    </xf>
    <xf numFmtId="0" fontId="5" fillId="0" borderId="4" xfId="0" applyFont="1" applyBorder="1" applyAlignment="1">
      <alignment vertical="top"/>
    </xf>
    <xf numFmtId="3" fontId="5" fillId="0" borderId="4" xfId="0" applyNumberFormat="1" applyFont="1" applyBorder="1" applyAlignment="1">
      <alignment vertical="top"/>
    </xf>
    <xf numFmtId="3" fontId="5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49" fontId="5" fillId="0" borderId="4" xfId="0" applyNumberFormat="1" applyFont="1" applyBorder="1" applyAlignment="1">
      <alignment horizontal="left" vertical="top"/>
    </xf>
    <xf numFmtId="0" fontId="5" fillId="0" borderId="4" xfId="2" applyFont="1" applyBorder="1" applyAlignment="1">
      <alignment horizontal="left" vertical="top" wrapText="1"/>
    </xf>
    <xf numFmtId="0" fontId="5" fillId="0" borderId="5" xfId="2" applyFont="1" applyBorder="1" applyAlignment="1">
      <alignment horizontal="center" vertical="top" wrapText="1"/>
    </xf>
    <xf numFmtId="0" fontId="5" fillId="0" borderId="4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/>
    </xf>
    <xf numFmtId="0" fontId="0" fillId="0" borderId="4" xfId="0" applyBorder="1" applyAlignment="1">
      <alignment vertical="top"/>
    </xf>
    <xf numFmtId="0" fontId="5" fillId="0" borderId="4" xfId="0" applyFont="1" applyBorder="1" applyAlignment="1">
      <alignment vertical="top" wrapText="1"/>
    </xf>
    <xf numFmtId="0" fontId="5" fillId="2" borderId="2" xfId="0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3" fontId="5" fillId="0" borderId="4" xfId="0" applyNumberFormat="1" applyFont="1" applyBorder="1"/>
    <xf numFmtId="0" fontId="6" fillId="0" borderId="4" xfId="0" applyFont="1" applyBorder="1"/>
    <xf numFmtId="0" fontId="5" fillId="0" borderId="4" xfId="0" applyFont="1" applyBorder="1" applyAlignment="1">
      <alignment vertical="center" wrapText="1"/>
    </xf>
    <xf numFmtId="0" fontId="5" fillId="0" borderId="4" xfId="1" applyFont="1" applyBorder="1" applyAlignment="1">
      <alignment horizontal="left" vertical="top" wrapText="1"/>
    </xf>
    <xf numFmtId="0" fontId="0" fillId="0" borderId="0" xfId="0" applyAlignment="1">
      <alignment vertical="center"/>
    </xf>
    <xf numFmtId="0" fontId="3" fillId="2" borderId="4" xfId="0" applyFont="1" applyFill="1" applyBorder="1" applyAlignment="1">
      <alignment vertical="center"/>
    </xf>
    <xf numFmtId="0" fontId="7" fillId="2" borderId="4" xfId="0" applyFont="1" applyFill="1" applyBorder="1"/>
    <xf numFmtId="3" fontId="3" fillId="2" borderId="4" xfId="0" applyNumberFormat="1" applyFont="1" applyFill="1" applyBorder="1"/>
    <xf numFmtId="0" fontId="0" fillId="3" borderId="4" xfId="0" applyFill="1" applyBorder="1"/>
    <xf numFmtId="0" fontId="3" fillId="3" borderId="4" xfId="0" applyFont="1" applyFill="1" applyBorder="1" applyAlignment="1">
      <alignment vertical="center" wrapText="1"/>
    </xf>
    <xf numFmtId="3" fontId="3" fillId="3" borderId="4" xfId="0" applyNumberFormat="1" applyFont="1" applyFill="1" applyBorder="1"/>
    <xf numFmtId="0" fontId="8" fillId="0" borderId="0" xfId="0" applyFont="1"/>
    <xf numFmtId="0" fontId="5" fillId="0" borderId="0" xfId="0" applyFont="1"/>
    <xf numFmtId="0" fontId="9" fillId="0" borderId="0" xfId="0" applyFont="1"/>
    <xf numFmtId="0" fontId="5" fillId="0" borderId="0" xfId="0" applyFont="1" applyAlignment="1">
      <alignment vertical="top"/>
    </xf>
    <xf numFmtId="0" fontId="10" fillId="0" borderId="4" xfId="1" applyFont="1" applyBorder="1" applyAlignment="1">
      <alignment horizontal="center" vertical="top" wrapText="1"/>
    </xf>
    <xf numFmtId="0" fontId="5" fillId="0" borderId="4" xfId="1" applyFont="1" applyBorder="1" applyAlignment="1">
      <alignment horizontal="center" vertical="top" wrapText="1"/>
    </xf>
    <xf numFmtId="3" fontId="10" fillId="0" borderId="4" xfId="0" applyNumberFormat="1" applyFont="1" applyBorder="1" applyAlignment="1">
      <alignment vertical="top"/>
    </xf>
    <xf numFmtId="3" fontId="5" fillId="0" borderId="2" xfId="0" applyNumberFormat="1" applyFont="1" applyBorder="1" applyAlignment="1">
      <alignment vertical="top"/>
    </xf>
    <xf numFmtId="0" fontId="12" fillId="0" borderId="0" xfId="0" applyFont="1" applyAlignment="1">
      <alignment vertical="center"/>
    </xf>
    <xf numFmtId="3" fontId="3" fillId="2" borderId="4" xfId="0" applyNumberFormat="1" applyFont="1" applyFill="1" applyBorder="1" applyAlignment="1">
      <alignment vertical="top"/>
    </xf>
    <xf numFmtId="4" fontId="3" fillId="5" borderId="4" xfId="0" applyNumberFormat="1" applyFont="1" applyFill="1" applyBorder="1" applyAlignment="1">
      <alignment horizontal="right" vertical="top"/>
    </xf>
    <xf numFmtId="3" fontId="13" fillId="0" borderId="4" xfId="0" applyNumberFormat="1" applyFont="1" applyBorder="1" applyAlignment="1">
      <alignment vertical="top"/>
    </xf>
    <xf numFmtId="49" fontId="5" fillId="4" borderId="6" xfId="0" applyNumberFormat="1" applyFont="1" applyFill="1" applyBorder="1" applyAlignment="1">
      <alignment horizontal="left"/>
    </xf>
    <xf numFmtId="49" fontId="5" fillId="4" borderId="4" xfId="0" applyNumberFormat="1" applyFont="1" applyFill="1" applyBorder="1" applyAlignment="1">
      <alignment horizontal="left"/>
    </xf>
    <xf numFmtId="3" fontId="16" fillId="0" borderId="0" xfId="0" applyNumberFormat="1" applyFont="1" applyAlignment="1">
      <alignment vertical="top"/>
    </xf>
    <xf numFmtId="3" fontId="4" fillId="0" borderId="4" xfId="0" applyNumberFormat="1" applyFont="1" applyBorder="1" applyAlignment="1">
      <alignment horizontal="center" vertical="center" wrapText="1"/>
    </xf>
    <xf numFmtId="4" fontId="3" fillId="0" borderId="4" xfId="1" applyNumberFormat="1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0" fillId="0" borderId="4" xfId="0" applyBorder="1"/>
    <xf numFmtId="4" fontId="5" fillId="0" borderId="4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 wrapText="1"/>
    </xf>
    <xf numFmtId="3" fontId="16" fillId="0" borderId="4" xfId="0" applyNumberFormat="1" applyFont="1" applyBorder="1" applyAlignment="1">
      <alignment vertical="top"/>
    </xf>
    <xf numFmtId="0" fontId="16" fillId="0" borderId="4" xfId="0" applyFont="1" applyBorder="1" applyAlignment="1">
      <alignment vertical="top"/>
    </xf>
    <xf numFmtId="9" fontId="16" fillId="0" borderId="4" xfId="3" applyFont="1" applyBorder="1" applyAlignment="1">
      <alignment vertical="top"/>
    </xf>
    <xf numFmtId="0" fontId="15" fillId="0" borderId="4" xfId="0" applyFont="1" applyBorder="1" applyAlignment="1">
      <alignment vertical="top"/>
    </xf>
    <xf numFmtId="3" fontId="16" fillId="2" borderId="4" xfId="0" applyNumberFormat="1" applyFont="1" applyFill="1" applyBorder="1" applyAlignment="1">
      <alignment vertical="top"/>
    </xf>
    <xf numFmtId="0" fontId="15" fillId="2" borderId="4" xfId="0" applyFont="1" applyFill="1" applyBorder="1"/>
    <xf numFmtId="9" fontId="4" fillId="2" borderId="4" xfId="3" applyFont="1" applyFill="1" applyBorder="1" applyAlignment="1">
      <alignment vertical="top"/>
    </xf>
    <xf numFmtId="0" fontId="16" fillId="2" borderId="4" xfId="0" applyFont="1" applyFill="1" applyBorder="1"/>
    <xf numFmtId="0" fontId="0" fillId="0" borderId="4" xfId="0" applyBorder="1" applyAlignment="1">
      <alignment vertical="center"/>
    </xf>
    <xf numFmtId="0" fontId="12" fillId="0" borderId="4" xfId="0" applyFont="1" applyBorder="1" applyAlignment="1">
      <alignment vertical="center"/>
    </xf>
    <xf numFmtId="0" fontId="0" fillId="2" borderId="4" xfId="0" applyFill="1" applyBorder="1"/>
    <xf numFmtId="3" fontId="16" fillId="3" borderId="4" xfId="0" applyNumberFormat="1" applyFont="1" applyFill="1" applyBorder="1" applyAlignment="1">
      <alignment vertical="top"/>
    </xf>
    <xf numFmtId="0" fontId="15" fillId="3" borderId="4" xfId="0" applyFont="1" applyFill="1" applyBorder="1"/>
    <xf numFmtId="0" fontId="16" fillId="3" borderId="4" xfId="0" applyFont="1" applyFill="1" applyBorder="1"/>
    <xf numFmtId="0" fontId="10" fillId="0" borderId="0" xfId="0" applyFont="1" applyAlignment="1">
      <alignment vertical="top"/>
    </xf>
  </cellXfs>
  <cellStyles count="4">
    <cellStyle name="Normaallaad 10" xfId="1" xr:uid="{3016D12D-1774-4938-9870-F64D7061A55B}"/>
    <cellStyle name="Normaallaad 2" xfId="2" xr:uid="{F6EF3A59-EAE9-4AD0-B30C-17FCCA5E237D}"/>
    <cellStyle name="Normal" xfId="0" builtinId="0"/>
    <cellStyle name="Percent" xfId="3" builtinId="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1.eia.local\4900%20SP\4995%20FINB\2.Eelarve%20ja%20juhtimisinfo\5A%20SISEND%20MKM\2024\Leping\EIS_MKM_RE_Lepingu%20lisad_20.06.2024.xlsx" TargetMode="External"/><Relationship Id="rId1" Type="http://schemas.openxmlformats.org/officeDocument/2006/relationships/externalLinkPath" Target="file:///\\fs1.eia.local\4900%20SP\4995%20FINB\2.Eelarve%20ja%20juhtimisinfo\5A%20SISEND%20MKM\2024\Leping\EIS_MKM_RE_Lepingu%20lisad_20.06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a 1 - RE omategevuste vah"/>
      <sheetName val="Lisa 2 - fin ajakava"/>
      <sheetName val="Lisa 3 - RE toetusskeemid"/>
      <sheetName val="Lisa 4 - eelarve täitmise progn"/>
    </sheetNames>
    <sheetDataSet>
      <sheetData sheetId="0" refreshError="1">
        <row r="6">
          <cell r="E6">
            <v>1251225.9999900004</v>
          </cell>
          <cell r="J6">
            <v>5635207.9999900004</v>
          </cell>
        </row>
        <row r="7">
          <cell r="E7">
            <v>18343</v>
          </cell>
          <cell r="J7">
            <v>267242</v>
          </cell>
        </row>
        <row r="8">
          <cell r="E8">
            <v>1242503</v>
          </cell>
          <cell r="J8">
            <v>7237503</v>
          </cell>
        </row>
        <row r="9">
          <cell r="E9">
            <v>500000</v>
          </cell>
          <cell r="J9">
            <v>1630000</v>
          </cell>
        </row>
        <row r="10">
          <cell r="E10">
            <v>2577190.9999899999</v>
          </cell>
          <cell r="J10">
            <v>8142180.9999899995</v>
          </cell>
        </row>
        <row r="11">
          <cell r="E11">
            <v>142409</v>
          </cell>
          <cell r="J11">
            <v>293538</v>
          </cell>
        </row>
        <row r="12">
          <cell r="E12">
            <v>19274</v>
          </cell>
          <cell r="J12">
            <v>42632</v>
          </cell>
        </row>
        <row r="13">
          <cell r="E13">
            <v>39193.96</v>
          </cell>
          <cell r="J13">
            <v>39193.96</v>
          </cell>
        </row>
        <row r="15">
          <cell r="E15">
            <v>1491671</v>
          </cell>
          <cell r="J15">
            <v>4077671</v>
          </cell>
        </row>
        <row r="16">
          <cell r="E16">
            <v>165186</v>
          </cell>
          <cell r="J16">
            <v>165186</v>
          </cell>
        </row>
        <row r="17">
          <cell r="E17">
            <v>147748</v>
          </cell>
          <cell r="J17">
            <v>1552473</v>
          </cell>
        </row>
      </sheetData>
      <sheetData sheetId="1" refreshError="1"/>
      <sheetData sheetId="2" refreshError="1">
        <row r="6">
          <cell r="F6">
            <v>1186196.3799999999</v>
          </cell>
          <cell r="J6">
            <v>1765196.38</v>
          </cell>
        </row>
        <row r="7">
          <cell r="F7"/>
          <cell r="J7">
            <v>1301076</v>
          </cell>
        </row>
        <row r="8">
          <cell r="F8">
            <v>868999</v>
          </cell>
          <cell r="J8">
            <v>1668999</v>
          </cell>
        </row>
        <row r="9">
          <cell r="F9">
            <v>2001443</v>
          </cell>
          <cell r="J9">
            <v>3972310</v>
          </cell>
        </row>
        <row r="10">
          <cell r="F10">
            <v>646243.80000000005</v>
          </cell>
          <cell r="J10">
            <v>646243.80000000005</v>
          </cell>
        </row>
        <row r="11">
          <cell r="F11">
            <v>3801327.08</v>
          </cell>
          <cell r="J11">
            <v>9101327.0800000001</v>
          </cell>
        </row>
        <row r="12">
          <cell r="F12">
            <v>831037</v>
          </cell>
          <cell r="J12">
            <v>2954037</v>
          </cell>
        </row>
        <row r="13">
          <cell r="F13">
            <v>418936</v>
          </cell>
          <cell r="J13">
            <v>708436</v>
          </cell>
        </row>
        <row r="14">
          <cell r="F14">
            <v>3882242</v>
          </cell>
          <cell r="J14">
            <v>28550017</v>
          </cell>
        </row>
        <row r="15">
          <cell r="F15">
            <v>586479.38</v>
          </cell>
          <cell r="J15">
            <v>1551479.38</v>
          </cell>
        </row>
        <row r="16">
          <cell r="F16"/>
          <cell r="J16">
            <v>5790000</v>
          </cell>
        </row>
      </sheetData>
      <sheetData sheetId="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Helena Siemann" id="{7FF0020B-7AD7-449B-BBAC-E618A635FF1F}" userId="S::helena.siemann@mkm.ee::a2a5646e-d671-4de3-8c70-452613050e7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8" dT="2023-01-11T08:33:55.01" personId="{7FF0020B-7AD7-449B-BBAC-E618A635FF1F}" id="{9F83B7C1-EB83-41A4-AA07-8C33FADCA7C3}">
    <text xml:space="preserve">Siia liidetud ka ESA-CERN, fookusvaldkondade ja Horisont Euroopa EEN võrgustiku ja start-up Estonia eelarved. </text>
  </threadedComment>
  <threadedComment ref="B19" dT="2023-01-13T08:35:27.26" personId="{7FF0020B-7AD7-449B-BBAC-E618A635FF1F}" id="{3F7A812C-B53B-4580-ADB1-5F13F1B74533}">
    <text>Ühekordne eraldis vaid 2023. a-ks, siia tekib 2024. a eelarve peale jääkide ülekandmist</text>
  </threadedComment>
  <threadedComment ref="B27" dT="2022-11-16T08:05:10.28" personId="{7FF0020B-7AD7-449B-BBAC-E618A635FF1F}" id="{5F1F455F-60A0-43DA-9250-B893BE338CE4}">
    <text>Rohepöörde RUP</text>
  </threadedComment>
  <threadedComment ref="B28" dT="2022-11-16T09:51:01.34" personId="{7FF0020B-7AD7-449B-BBAC-E618A635FF1F}" id="{99979B6B-CE2A-4390-9A05-3F4D37EF2110}">
    <text>N10-TA-KLASTRID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CDCA2-147E-4BE0-9A57-A737A98586AD}">
  <dimension ref="A1:K36"/>
  <sheetViews>
    <sheetView tabSelected="1" zoomScale="90" zoomScaleNormal="90" workbookViewId="0">
      <selection activeCell="B24" sqref="B24"/>
    </sheetView>
  </sheetViews>
  <sheetFormatPr defaultRowHeight="14.5" x14ac:dyDescent="0.35"/>
  <cols>
    <col min="1" max="1" width="22.453125" customWidth="1"/>
    <col min="2" max="2" width="48.54296875" customWidth="1"/>
    <col min="3" max="3" width="11.54296875" customWidth="1"/>
    <col min="4" max="4" width="15" customWidth="1"/>
    <col min="5" max="5" width="13.54296875" customWidth="1"/>
    <col min="6" max="6" width="14" customWidth="1"/>
    <col min="7" max="7" width="14.81640625" customWidth="1"/>
    <col min="8" max="8" width="11.26953125" style="50" customWidth="1"/>
    <col min="9" max="9" width="56.26953125" style="53" customWidth="1"/>
    <col min="10" max="10" width="9.26953125" style="54" customWidth="1"/>
    <col min="11" max="11" width="49.26953125" customWidth="1"/>
  </cols>
  <sheetData>
    <row r="1" spans="1:11" x14ac:dyDescent="0.35">
      <c r="A1" s="1" t="s">
        <v>0</v>
      </c>
    </row>
    <row r="3" spans="1:11" ht="65.5" thickBot="1" x14ac:dyDescent="0.4">
      <c r="A3" s="2" t="s">
        <v>1</v>
      </c>
      <c r="B3" s="3" t="s">
        <v>2</v>
      </c>
      <c r="C3" s="4" t="s">
        <v>3</v>
      </c>
      <c r="D3" s="5" t="s">
        <v>4</v>
      </c>
      <c r="E3" s="6" t="s">
        <v>5</v>
      </c>
      <c r="F3" s="6" t="s">
        <v>61</v>
      </c>
      <c r="G3" s="6" t="s">
        <v>58</v>
      </c>
      <c r="H3" s="51" t="s">
        <v>64</v>
      </c>
      <c r="I3" s="52" t="s">
        <v>65</v>
      </c>
      <c r="J3" s="57" t="s">
        <v>68</v>
      </c>
      <c r="K3" s="52" t="s">
        <v>71</v>
      </c>
    </row>
    <row r="4" spans="1:11" ht="15" thickTop="1" x14ac:dyDescent="0.35">
      <c r="A4" s="7"/>
      <c r="B4" s="8" t="s">
        <v>6</v>
      </c>
      <c r="C4" s="7"/>
      <c r="D4" s="9">
        <f>SUM(D5:D16)</f>
        <v>33595050.759980001</v>
      </c>
      <c r="E4" s="9">
        <f>SUM(E5:E16)</f>
        <v>11806825.759980001</v>
      </c>
      <c r="F4" s="9">
        <f>SUM(F5:F16)</f>
        <v>-24741134.830000002</v>
      </c>
      <c r="G4" s="9">
        <f t="shared" ref="G4" si="0">SUM(G5:G16)</f>
        <v>8853915.9299799986</v>
      </c>
      <c r="H4" s="62"/>
      <c r="I4" s="63"/>
      <c r="J4" s="64">
        <f>(+F4/D4)*-1</f>
        <v>0.73645177698236441</v>
      </c>
      <c r="K4" s="68"/>
    </row>
    <row r="5" spans="1:11" s="13" customFormat="1" x14ac:dyDescent="0.35">
      <c r="A5" s="10" t="s">
        <v>7</v>
      </c>
      <c r="B5" s="10" t="s">
        <v>8</v>
      </c>
      <c r="C5" s="10"/>
      <c r="D5" s="11">
        <f>+'[1]Lisa 1 - RE omategevuste vah'!J6</f>
        <v>5635207.9999900004</v>
      </c>
      <c r="E5" s="11">
        <f>+'[1]Lisa 1 - RE omategevuste vah'!E6</f>
        <v>1251225.9999900004</v>
      </c>
      <c r="F5" s="56">
        <v>-4979990.34</v>
      </c>
      <c r="G5" s="11">
        <f>+D5+F5</f>
        <v>655217.65999000054</v>
      </c>
      <c r="H5" s="58"/>
      <c r="I5" s="59" t="s">
        <v>66</v>
      </c>
      <c r="J5" s="60">
        <f>(+F5/D5)*-1</f>
        <v>0.88372786594724395</v>
      </c>
      <c r="K5" s="20"/>
    </row>
    <row r="6" spans="1:11" s="13" customFormat="1" x14ac:dyDescent="0.35">
      <c r="A6" s="10" t="s">
        <v>9</v>
      </c>
      <c r="B6" s="10" t="s">
        <v>10</v>
      </c>
      <c r="C6" s="10"/>
      <c r="D6" s="11">
        <f>+'[1]Lisa 1 - RE omategevuste vah'!J7</f>
        <v>267242</v>
      </c>
      <c r="E6" s="11">
        <f>+'[1]Lisa 1 - RE omategevuste vah'!E7</f>
        <v>18343</v>
      </c>
      <c r="F6" s="56">
        <v>-266417.09999999998</v>
      </c>
      <c r="G6" s="11">
        <f>+D6+F6</f>
        <v>824.90000000002328</v>
      </c>
      <c r="H6" s="58"/>
      <c r="I6" s="59" t="s">
        <v>66</v>
      </c>
      <c r="J6" s="60">
        <f t="shared" ref="J6:J29" si="1">(+F6/D6)*-1</f>
        <v>0.99691328458850026</v>
      </c>
      <c r="K6" s="20"/>
    </row>
    <row r="7" spans="1:11" s="13" customFormat="1" x14ac:dyDescent="0.35">
      <c r="A7" s="10" t="s">
        <v>11</v>
      </c>
      <c r="B7" s="10" t="s">
        <v>12</v>
      </c>
      <c r="C7" s="10"/>
      <c r="D7" s="11">
        <f>+'[1]Lisa 1 - RE omategevuste vah'!J8</f>
        <v>7237503</v>
      </c>
      <c r="E7" s="11">
        <f>+'[1]Lisa 1 - RE omategevuste vah'!E8</f>
        <v>1242503</v>
      </c>
      <c r="F7" s="56">
        <v>-6565280.29</v>
      </c>
      <c r="G7" s="11">
        <f t="shared" ref="G7:G30" si="2">+D7+F7</f>
        <v>672222.71</v>
      </c>
      <c r="H7" s="58"/>
      <c r="I7" s="59" t="s">
        <v>66</v>
      </c>
      <c r="J7" s="60">
        <f t="shared" si="1"/>
        <v>0.90711952589173361</v>
      </c>
      <c r="K7" s="20"/>
    </row>
    <row r="8" spans="1:11" s="13" customFormat="1" x14ac:dyDescent="0.35">
      <c r="A8" s="10" t="s">
        <v>13</v>
      </c>
      <c r="B8" s="10" t="s">
        <v>14</v>
      </c>
      <c r="C8" s="10"/>
      <c r="D8" s="11">
        <f>+'[1]Lisa 1 - RE omategevuste vah'!J9</f>
        <v>1630000</v>
      </c>
      <c r="E8" s="11">
        <f>+'[1]Lisa 1 - RE omategevuste vah'!E9</f>
        <v>500000</v>
      </c>
      <c r="F8" s="56">
        <v>-1338405.3500000001</v>
      </c>
      <c r="G8" s="11">
        <f t="shared" si="2"/>
        <v>291594.64999999991</v>
      </c>
      <c r="H8" s="58"/>
      <c r="I8" s="59" t="s">
        <v>66</v>
      </c>
      <c r="J8" s="60">
        <f t="shared" si="1"/>
        <v>0.82110757668711665</v>
      </c>
      <c r="K8" s="20"/>
    </row>
    <row r="9" spans="1:11" s="13" customFormat="1" x14ac:dyDescent="0.35">
      <c r="A9" s="10" t="s">
        <v>15</v>
      </c>
      <c r="B9" s="10" t="s">
        <v>16</v>
      </c>
      <c r="C9" s="10"/>
      <c r="D9" s="11">
        <f>+'[1]Lisa 1 - RE omategevuste vah'!J10+116614</f>
        <v>8258794.9999899995</v>
      </c>
      <c r="E9" s="11">
        <f>+'[1]Lisa 1 - RE omategevuste vah'!E10</f>
        <v>2577190.9999899999</v>
      </c>
      <c r="F9" s="56">
        <v>-7571832.96</v>
      </c>
      <c r="G9" s="11">
        <f t="shared" si="2"/>
        <v>686962.0399899995</v>
      </c>
      <c r="H9" s="58"/>
      <c r="I9" s="59" t="s">
        <v>66</v>
      </c>
      <c r="J9" s="60">
        <f t="shared" si="1"/>
        <v>0.9168205482772207</v>
      </c>
      <c r="K9" s="20"/>
    </row>
    <row r="10" spans="1:11" s="13" customFormat="1" x14ac:dyDescent="0.35">
      <c r="A10" s="10" t="s">
        <v>17</v>
      </c>
      <c r="B10" s="10" t="s">
        <v>18</v>
      </c>
      <c r="C10" s="10"/>
      <c r="D10" s="11">
        <f>+'[1]Lisa 1 - RE omategevuste vah'!J11-116614</f>
        <v>176924</v>
      </c>
      <c r="E10" s="11">
        <f>+'[1]Lisa 1 - RE omategevuste vah'!E11</f>
        <v>142409</v>
      </c>
      <c r="F10" s="11">
        <v>-176924</v>
      </c>
      <c r="G10" s="11">
        <f t="shared" si="2"/>
        <v>0</v>
      </c>
      <c r="H10" s="58"/>
      <c r="I10" s="61"/>
      <c r="J10" s="60">
        <f t="shared" si="1"/>
        <v>1</v>
      </c>
      <c r="K10" s="20"/>
    </row>
    <row r="11" spans="1:11" s="13" customFormat="1" x14ac:dyDescent="0.35">
      <c r="A11" s="14" t="s">
        <v>19</v>
      </c>
      <c r="B11" s="15" t="s">
        <v>20</v>
      </c>
      <c r="C11" s="16" t="s">
        <v>21</v>
      </c>
      <c r="D11" s="11">
        <f>+'[1]Lisa 1 - RE omategevuste vah'!J12</f>
        <v>42632</v>
      </c>
      <c r="E11" s="11">
        <f>+'[1]Lisa 1 - RE omategevuste vah'!E12</f>
        <v>19274</v>
      </c>
      <c r="F11" s="56">
        <v>-10925.94</v>
      </c>
      <c r="G11" s="11">
        <f t="shared" si="2"/>
        <v>31706.059999999998</v>
      </c>
      <c r="H11" s="58"/>
      <c r="I11" s="59" t="s">
        <v>69</v>
      </c>
      <c r="J11" s="60">
        <f t="shared" si="1"/>
        <v>0.25628495027209608</v>
      </c>
      <c r="K11" s="20"/>
    </row>
    <row r="12" spans="1:11" s="13" customFormat="1" x14ac:dyDescent="0.3">
      <c r="A12" s="49" t="s">
        <v>63</v>
      </c>
      <c r="B12" s="17" t="s">
        <v>22</v>
      </c>
      <c r="C12" s="17"/>
      <c r="D12" s="11">
        <f>+'[1]Lisa 1 - RE omategevuste vah'!J13+48000</f>
        <v>87193.959999999992</v>
      </c>
      <c r="E12" s="11">
        <f>+'[1]Lisa 1 - RE omategevuste vah'!E13</f>
        <v>39193.96</v>
      </c>
      <c r="F12" s="56">
        <v>-29203.85</v>
      </c>
      <c r="G12" s="11">
        <f t="shared" si="2"/>
        <v>57990.109999999993</v>
      </c>
      <c r="H12" s="58"/>
      <c r="I12" s="59" t="s">
        <v>66</v>
      </c>
      <c r="J12" s="60">
        <f t="shared" si="1"/>
        <v>0.33492973595877512</v>
      </c>
      <c r="K12" s="20"/>
    </row>
    <row r="13" spans="1:11" s="13" customFormat="1" ht="52" x14ac:dyDescent="0.35">
      <c r="A13" s="17" t="s">
        <v>23</v>
      </c>
      <c r="B13" s="18" t="s">
        <v>24</v>
      </c>
      <c r="C13" s="19" t="s">
        <v>25</v>
      </c>
      <c r="D13" s="11">
        <v>4000000</v>
      </c>
      <c r="E13" s="11">
        <v>2500000</v>
      </c>
      <c r="F13" s="56">
        <v>-972352.66</v>
      </c>
      <c r="G13" s="11">
        <f>+D13+F13</f>
        <v>3027647.34</v>
      </c>
      <c r="H13" s="58"/>
      <c r="I13" s="59" t="s">
        <v>70</v>
      </c>
      <c r="J13" s="60">
        <f t="shared" si="1"/>
        <v>0.24308816499999999</v>
      </c>
      <c r="K13" s="20"/>
    </row>
    <row r="14" spans="1:11" s="13" customFormat="1" ht="18" customHeight="1" x14ac:dyDescent="0.35">
      <c r="A14" s="10" t="s">
        <v>26</v>
      </c>
      <c r="B14" s="10" t="s">
        <v>27</v>
      </c>
      <c r="C14" s="20"/>
      <c r="D14" s="11">
        <f>+'[1]Lisa 3 - RE toetusskeemid'!J8-213525</f>
        <v>1455474</v>
      </c>
      <c r="E14" s="11">
        <f>+'[1]Lisa 3 - RE toetusskeemid'!F8</f>
        <v>868999</v>
      </c>
      <c r="F14" s="56">
        <v>-512867.9</v>
      </c>
      <c r="G14" s="11">
        <f t="shared" si="2"/>
        <v>942606.1</v>
      </c>
      <c r="H14" s="58"/>
      <c r="I14" s="59" t="s">
        <v>67</v>
      </c>
      <c r="J14" s="60">
        <f t="shared" si="1"/>
        <v>0.35237173594306737</v>
      </c>
      <c r="K14" s="20"/>
    </row>
    <row r="15" spans="1:11" s="13" customFormat="1" ht="26" x14ac:dyDescent="0.35">
      <c r="A15" s="10" t="s">
        <v>28</v>
      </c>
      <c r="B15" s="21" t="s">
        <v>29</v>
      </c>
      <c r="C15" s="20"/>
      <c r="D15" s="11">
        <f>+'[1]Lisa 3 - RE toetusskeemid'!J9</f>
        <v>3972310</v>
      </c>
      <c r="E15" s="11">
        <f>+'[1]Lisa 3 - RE toetusskeemid'!F9</f>
        <v>2001443</v>
      </c>
      <c r="F15" s="56">
        <v>-1596678</v>
      </c>
      <c r="G15" s="11">
        <f t="shared" si="2"/>
        <v>2375632</v>
      </c>
      <c r="H15" s="58"/>
      <c r="I15" s="59" t="s">
        <v>67</v>
      </c>
      <c r="J15" s="60">
        <f t="shared" si="1"/>
        <v>0.40195201280866799</v>
      </c>
      <c r="K15" s="20"/>
    </row>
    <row r="16" spans="1:11" s="13" customFormat="1" ht="39" x14ac:dyDescent="0.35">
      <c r="A16" s="10" t="s">
        <v>30</v>
      </c>
      <c r="B16" s="21" t="s">
        <v>31</v>
      </c>
      <c r="C16" s="20"/>
      <c r="D16" s="11">
        <f>+'[1]Lisa 3 - RE toetusskeemid'!J10+185525</f>
        <v>831768.8</v>
      </c>
      <c r="E16" s="11">
        <f>+'[1]Lisa 3 - RE toetusskeemid'!F10</f>
        <v>646243.80000000005</v>
      </c>
      <c r="F16" s="56">
        <v>-720256.44</v>
      </c>
      <c r="G16" s="11">
        <f t="shared" si="2"/>
        <v>111512.3600000001</v>
      </c>
      <c r="H16" s="58"/>
      <c r="I16" s="59" t="s">
        <v>67</v>
      </c>
      <c r="J16" s="60">
        <f t="shared" si="1"/>
        <v>0.86593346612664468</v>
      </c>
      <c r="K16" s="20"/>
    </row>
    <row r="17" spans="1:11" x14ac:dyDescent="0.35">
      <c r="A17" s="22"/>
      <c r="B17" s="8" t="s">
        <v>32</v>
      </c>
      <c r="C17" s="22"/>
      <c r="D17" s="9">
        <f>SUM(D18:D29)</f>
        <v>33516898.84</v>
      </c>
      <c r="E17" s="9">
        <f>SUM(E18:E29)</f>
        <v>12510822.840000002</v>
      </c>
      <c r="F17" s="45">
        <f t="shared" ref="F17:G17" si="3">SUM(F18:F29)</f>
        <v>-27108470.289999999</v>
      </c>
      <c r="G17" s="9">
        <f t="shared" si="3"/>
        <v>6408428.5500000026</v>
      </c>
      <c r="H17" s="62"/>
      <c r="I17" s="63"/>
      <c r="J17" s="64">
        <f t="shared" si="1"/>
        <v>0.80880007483413097</v>
      </c>
      <c r="K17" s="68"/>
    </row>
    <row r="18" spans="1:11" x14ac:dyDescent="0.35">
      <c r="A18" s="23" t="s">
        <v>33</v>
      </c>
      <c r="B18" s="23" t="s">
        <v>34</v>
      </c>
      <c r="C18" s="23"/>
      <c r="D18" s="24">
        <f>+'[1]Lisa 1 - RE omategevuste vah'!J15</f>
        <v>4077671</v>
      </c>
      <c r="E18" s="25">
        <f>+'[1]Lisa 1 - RE omategevuste vah'!E15</f>
        <v>1491671</v>
      </c>
      <c r="F18" s="56">
        <v>-2348737.31</v>
      </c>
      <c r="G18" s="11">
        <f t="shared" si="2"/>
        <v>1728933.69</v>
      </c>
      <c r="H18" s="58"/>
      <c r="I18" s="59" t="s">
        <v>66</v>
      </c>
      <c r="J18" s="60">
        <f t="shared" si="1"/>
        <v>0.57599970914769727</v>
      </c>
      <c r="K18" s="55"/>
    </row>
    <row r="19" spans="1:11" x14ac:dyDescent="0.35">
      <c r="A19" s="26" t="s">
        <v>35</v>
      </c>
      <c r="B19" s="26" t="s">
        <v>36</v>
      </c>
      <c r="C19" s="27"/>
      <c r="D19" s="24">
        <f>+'[1]Lisa 1 - RE omategevuste vah'!J16</f>
        <v>165186</v>
      </c>
      <c r="E19" s="25">
        <f>+'[1]Lisa 1 - RE omategevuste vah'!E16</f>
        <v>165186</v>
      </c>
      <c r="F19" s="56">
        <v>-163454.48000000001</v>
      </c>
      <c r="G19" s="11">
        <f t="shared" si="2"/>
        <v>1731.5199999999895</v>
      </c>
      <c r="H19" s="58"/>
      <c r="I19" s="59" t="s">
        <v>72</v>
      </c>
      <c r="J19" s="60">
        <f t="shared" si="1"/>
        <v>0.98951775574201206</v>
      </c>
      <c r="K19" s="55"/>
    </row>
    <row r="20" spans="1:11" x14ac:dyDescent="0.35">
      <c r="A20" s="48" t="s">
        <v>62</v>
      </c>
      <c r="B20" s="23" t="s">
        <v>37</v>
      </c>
      <c r="C20" s="23"/>
      <c r="D20" s="24">
        <f>+'[1]Lisa 1 - RE omategevuste vah'!J17</f>
        <v>1552473</v>
      </c>
      <c r="E20" s="25">
        <f>+'[1]Lisa 1 - RE omategevuste vah'!E17</f>
        <v>147748</v>
      </c>
      <c r="F20" s="56">
        <v>-1277486.23</v>
      </c>
      <c r="G20" s="11">
        <f t="shared" si="2"/>
        <v>274986.77</v>
      </c>
      <c r="H20" s="47"/>
      <c r="I20" s="59" t="s">
        <v>66</v>
      </c>
      <c r="J20" s="60">
        <f t="shared" si="1"/>
        <v>0.82287178585392462</v>
      </c>
      <c r="K20" s="55"/>
    </row>
    <row r="21" spans="1:11" ht="52" x14ac:dyDescent="0.35">
      <c r="A21" s="10" t="s">
        <v>38</v>
      </c>
      <c r="B21" s="18" t="s">
        <v>39</v>
      </c>
      <c r="C21" s="20"/>
      <c r="D21" s="11">
        <f>+'[1]Lisa 3 - RE toetusskeemid'!J6-1096196</f>
        <v>669000.37999999989</v>
      </c>
      <c r="E21" s="11">
        <f>+'[1]Lisa 3 - RE toetusskeemid'!F6-1096196</f>
        <v>90000.379999999888</v>
      </c>
      <c r="F21" s="56">
        <v>-369181.7</v>
      </c>
      <c r="G21" s="11">
        <f t="shared" si="2"/>
        <v>299818.67999999988</v>
      </c>
      <c r="H21" s="47"/>
      <c r="I21" s="59" t="s">
        <v>66</v>
      </c>
      <c r="J21" s="60">
        <f t="shared" si="1"/>
        <v>0.55184079267638098</v>
      </c>
      <c r="K21" s="55"/>
    </row>
    <row r="22" spans="1:11" ht="52" x14ac:dyDescent="0.35">
      <c r="A22" s="10" t="s">
        <v>59</v>
      </c>
      <c r="B22" s="28" t="s">
        <v>60</v>
      </c>
      <c r="C22" s="20"/>
      <c r="D22" s="11">
        <v>1096196</v>
      </c>
      <c r="E22" s="11">
        <v>1096196</v>
      </c>
      <c r="F22" s="56">
        <v>-25324.58</v>
      </c>
      <c r="G22" s="11">
        <f t="shared" si="2"/>
        <v>1070871.42</v>
      </c>
      <c r="H22" s="47"/>
      <c r="I22" s="59" t="s">
        <v>66</v>
      </c>
      <c r="J22" s="60">
        <f t="shared" si="1"/>
        <v>2.3102237191159246E-2</v>
      </c>
      <c r="K22" s="55"/>
    </row>
    <row r="23" spans="1:11" ht="52" x14ac:dyDescent="0.35">
      <c r="A23" s="72" t="s">
        <v>40</v>
      </c>
      <c r="B23" s="18" t="s">
        <v>41</v>
      </c>
      <c r="C23" s="13"/>
      <c r="D23" s="43">
        <f>+'[1]Lisa 3 - RE toetusskeemid'!J7</f>
        <v>1301076</v>
      </c>
      <c r="E23" s="43">
        <f>+'[1]Lisa 3 - RE toetusskeemid'!F7</f>
        <v>0</v>
      </c>
      <c r="F23" s="11">
        <v>0</v>
      </c>
      <c r="G23" s="11">
        <f t="shared" si="2"/>
        <v>1301076</v>
      </c>
      <c r="H23" s="47">
        <v>360386</v>
      </c>
      <c r="I23" s="59" t="s">
        <v>66</v>
      </c>
      <c r="J23" s="60">
        <f t="shared" si="1"/>
        <v>0</v>
      </c>
      <c r="K23" s="55"/>
    </row>
    <row r="24" spans="1:11" s="29" customFormat="1" ht="52" x14ac:dyDescent="0.35">
      <c r="A24" s="10" t="s">
        <v>42</v>
      </c>
      <c r="B24" s="28" t="s">
        <v>43</v>
      </c>
      <c r="C24" s="40"/>
      <c r="D24" s="11">
        <f>+'[1]Lisa 3 - RE toetusskeemid'!J11-5000000</f>
        <v>4101327.08</v>
      </c>
      <c r="E24" s="11">
        <f>+'[1]Lisa 3 - RE toetusskeemid'!F11</f>
        <v>3801327.08</v>
      </c>
      <c r="F24" s="56">
        <v>-2963777.52</v>
      </c>
      <c r="G24" s="11">
        <f t="shared" si="2"/>
        <v>1137549.56</v>
      </c>
      <c r="H24" s="47"/>
      <c r="I24" s="59" t="s">
        <v>66</v>
      </c>
      <c r="J24" s="60">
        <f t="shared" si="1"/>
        <v>0.72263866358105722</v>
      </c>
      <c r="K24" s="66"/>
    </row>
    <row r="25" spans="1:11" ht="39" x14ac:dyDescent="0.35">
      <c r="A25" s="17" t="s">
        <v>44</v>
      </c>
      <c r="B25" s="21" t="s">
        <v>45</v>
      </c>
      <c r="C25" s="41"/>
      <c r="D25" s="11">
        <f>+'[1]Lisa 3 - RE toetusskeemid'!J12</f>
        <v>2954037</v>
      </c>
      <c r="E25" s="11">
        <f>+'[1]Lisa 3 - RE toetusskeemid'!F12</f>
        <v>831037</v>
      </c>
      <c r="F25" s="56">
        <v>-725874.27</v>
      </c>
      <c r="G25" s="11">
        <f t="shared" si="2"/>
        <v>2228162.73</v>
      </c>
      <c r="H25" s="47">
        <v>954037</v>
      </c>
      <c r="I25" s="59" t="s">
        <v>66</v>
      </c>
      <c r="J25" s="60">
        <f t="shared" si="1"/>
        <v>0.245722809159127</v>
      </c>
      <c r="K25" s="55"/>
    </row>
    <row r="26" spans="1:11" s="29" customFormat="1" ht="39" x14ac:dyDescent="0.35">
      <c r="A26" s="17" t="s">
        <v>46</v>
      </c>
      <c r="B26" s="21" t="s">
        <v>47</v>
      </c>
      <c r="C26" s="41"/>
      <c r="D26" s="11">
        <f>+'[1]Lisa 3 - RE toetusskeemid'!J13</f>
        <v>708436</v>
      </c>
      <c r="E26" s="11">
        <f>+'[1]Lisa 3 - RE toetusskeemid'!F13</f>
        <v>418936</v>
      </c>
      <c r="F26" s="56">
        <v>-418689.22</v>
      </c>
      <c r="G26" s="11">
        <f t="shared" si="2"/>
        <v>289746.78000000003</v>
      </c>
      <c r="H26" s="47"/>
      <c r="I26" s="59" t="s">
        <v>66</v>
      </c>
      <c r="J26" s="60">
        <f t="shared" si="1"/>
        <v>0.59100500256903932</v>
      </c>
      <c r="K26" s="66"/>
    </row>
    <row r="27" spans="1:11" s="44" customFormat="1" ht="52" x14ac:dyDescent="0.35">
      <c r="A27" s="21" t="s">
        <v>48</v>
      </c>
      <c r="B27" s="21" t="s">
        <v>49</v>
      </c>
      <c r="C27" s="10"/>
      <c r="D27" s="42">
        <f>+'[1]Lisa 3 - RE toetusskeemid'!J14-15000000</f>
        <v>13550017</v>
      </c>
      <c r="E27" s="11">
        <f>+'[1]Lisa 3 - RE toetusskeemid'!F14</f>
        <v>3882242</v>
      </c>
      <c r="F27" s="56">
        <f>-16902522.27-920701.93</f>
        <v>-17823224.199999999</v>
      </c>
      <c r="G27" s="42">
        <f t="shared" si="2"/>
        <v>-4273207.1999999993</v>
      </c>
      <c r="H27" s="47">
        <f>+(D29-H29)+(D25-H25)+(D23-H23)+D27</f>
        <v>17920707</v>
      </c>
      <c r="I27" s="59" t="s">
        <v>66</v>
      </c>
      <c r="J27" s="60">
        <f t="shared" si="1"/>
        <v>1.3153654493570008</v>
      </c>
      <c r="K27" s="67"/>
    </row>
    <row r="28" spans="1:11" s="29" customFormat="1" ht="52" x14ac:dyDescent="0.35">
      <c r="A28" s="10" t="s">
        <v>50</v>
      </c>
      <c r="B28" s="21" t="s">
        <v>51</v>
      </c>
      <c r="C28" s="21"/>
      <c r="D28" s="11">
        <f>+'[1]Lisa 3 - RE toetusskeemid'!J15</f>
        <v>1551479.38</v>
      </c>
      <c r="E28" s="11">
        <f>+'[1]Lisa 3 - RE toetusskeemid'!F15</f>
        <v>586479.38</v>
      </c>
      <c r="F28" s="56">
        <v>-637132.1</v>
      </c>
      <c r="G28" s="11">
        <f t="shared" si="2"/>
        <v>914347.27999999991</v>
      </c>
      <c r="H28" s="47"/>
      <c r="I28" s="59" t="s">
        <v>66</v>
      </c>
      <c r="J28" s="60">
        <f t="shared" si="1"/>
        <v>0.41066101697078311</v>
      </c>
      <c r="K28" s="66"/>
    </row>
    <row r="29" spans="1:11" ht="39" x14ac:dyDescent="0.35">
      <c r="A29" s="39" t="s">
        <v>52</v>
      </c>
      <c r="B29" s="21" t="s">
        <v>53</v>
      </c>
      <c r="C29" s="21"/>
      <c r="D29" s="11">
        <f>+'[1]Lisa 3 - RE toetusskeemid'!J16-4000000</f>
        <v>1790000</v>
      </c>
      <c r="E29" s="11">
        <f>+'[1]Lisa 3 - RE toetusskeemid'!F16</f>
        <v>0</v>
      </c>
      <c r="F29" s="56">
        <v>-355588.68</v>
      </c>
      <c r="G29" s="11">
        <f t="shared" si="2"/>
        <v>1434411.32</v>
      </c>
      <c r="H29" s="47">
        <v>360000</v>
      </c>
      <c r="I29" s="59" t="s">
        <v>66</v>
      </c>
      <c r="J29" s="60">
        <f t="shared" si="1"/>
        <v>0.1986528938547486</v>
      </c>
      <c r="K29" s="55"/>
    </row>
    <row r="30" spans="1:11" x14ac:dyDescent="0.35">
      <c r="A30" s="30" t="s">
        <v>54</v>
      </c>
      <c r="B30" s="30" t="s">
        <v>55</v>
      </c>
      <c r="C30" s="31"/>
      <c r="D30" s="32">
        <v>4998180</v>
      </c>
      <c r="E30" s="32">
        <v>0</v>
      </c>
      <c r="F30" s="46">
        <v>-4998180</v>
      </c>
      <c r="G30" s="45">
        <f t="shared" si="2"/>
        <v>0</v>
      </c>
      <c r="H30" s="62"/>
      <c r="I30" s="63"/>
      <c r="J30" s="65"/>
      <c r="K30" s="68"/>
    </row>
    <row r="31" spans="1:11" x14ac:dyDescent="0.35">
      <c r="A31" s="33"/>
      <c r="B31" s="34" t="s">
        <v>56</v>
      </c>
      <c r="C31" s="33"/>
      <c r="D31" s="35">
        <f>+D4+D17+D30</f>
        <v>72110129.599979997</v>
      </c>
      <c r="E31" s="35">
        <f>+E4+E17+E30</f>
        <v>24317648.599980004</v>
      </c>
      <c r="F31" s="35">
        <f>+F4+F17+F30</f>
        <v>-56847785.120000005</v>
      </c>
      <c r="G31" s="35">
        <f>+G4+G17+G30</f>
        <v>15262344.479980001</v>
      </c>
      <c r="H31" s="69"/>
      <c r="I31" s="70"/>
      <c r="J31" s="71"/>
      <c r="K31" s="33"/>
    </row>
    <row r="34" spans="1:8" s="37" customFormat="1" ht="14" x14ac:dyDescent="0.3">
      <c r="A34" s="36"/>
      <c r="H34" s="12"/>
    </row>
    <row r="35" spans="1:8" s="37" customFormat="1" ht="14" x14ac:dyDescent="0.3">
      <c r="A35" s="36"/>
      <c r="H35" s="12"/>
    </row>
    <row r="36" spans="1:8" x14ac:dyDescent="0.35">
      <c r="A36" s="38"/>
    </row>
  </sheetData>
  <autoFilter ref="A3:H31" xr:uid="{BAFCDCA2-147E-4BE0-9A57-A737A98586AD}"/>
  <conditionalFormatting sqref="A13">
    <cfRule type="containsText" dxfId="5" priority="4" stopIfTrue="1" operator="containsText" text="suur jama">
      <formula>NOT(ISERROR(SEARCH("suur jama",A13)))</formula>
    </cfRule>
  </conditionalFormatting>
  <conditionalFormatting sqref="A21:A22">
    <cfRule type="containsText" dxfId="4" priority="1" stopIfTrue="1" operator="containsText" text="suur jama">
      <formula>NOT(ISERROR(SEARCH("suur jama",A21)))</formula>
    </cfRule>
  </conditionalFormatting>
  <conditionalFormatting sqref="A25:A26">
    <cfRule type="containsText" dxfId="3" priority="2" stopIfTrue="1" operator="containsText" text="suur jama">
      <formula>NOT(ISERROR(SEARCH("suur jama",A25)))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7236B-74E6-445B-A872-79CB82809692}">
  <dimension ref="A1:A13"/>
  <sheetViews>
    <sheetView workbookViewId="0">
      <selection activeCell="E16" sqref="E16"/>
    </sheetView>
  </sheetViews>
  <sheetFormatPr defaultRowHeight="14.5" x14ac:dyDescent="0.35"/>
  <cols>
    <col min="1" max="1" width="15.7265625" bestFit="1" customWidth="1"/>
  </cols>
  <sheetData>
    <row r="1" spans="1:1" x14ac:dyDescent="0.35">
      <c r="A1" t="s">
        <v>57</v>
      </c>
    </row>
    <row r="2" spans="1:1" x14ac:dyDescent="0.35">
      <c r="A2" s="17" t="s">
        <v>23</v>
      </c>
    </row>
    <row r="3" spans="1:1" x14ac:dyDescent="0.35">
      <c r="A3" s="10" t="s">
        <v>26</v>
      </c>
    </row>
    <row r="4" spans="1:1" x14ac:dyDescent="0.35">
      <c r="A4" s="10" t="s">
        <v>28</v>
      </c>
    </row>
    <row r="5" spans="1:1" x14ac:dyDescent="0.35">
      <c r="A5" s="10" t="s">
        <v>30</v>
      </c>
    </row>
    <row r="6" spans="1:1" x14ac:dyDescent="0.35">
      <c r="A6" s="10" t="s">
        <v>38</v>
      </c>
    </row>
    <row r="7" spans="1:1" x14ac:dyDescent="0.35">
      <c r="A7" s="39" t="s">
        <v>40</v>
      </c>
    </row>
    <row r="8" spans="1:1" x14ac:dyDescent="0.35">
      <c r="A8" s="10" t="s">
        <v>42</v>
      </c>
    </row>
    <row r="9" spans="1:1" x14ac:dyDescent="0.35">
      <c r="A9" s="17" t="s">
        <v>44</v>
      </c>
    </row>
    <row r="10" spans="1:1" x14ac:dyDescent="0.35">
      <c r="A10" s="17" t="s">
        <v>46</v>
      </c>
    </row>
    <row r="11" spans="1:1" ht="26" x14ac:dyDescent="0.35">
      <c r="A11" s="21" t="s">
        <v>48</v>
      </c>
    </row>
    <row r="12" spans="1:1" x14ac:dyDescent="0.35">
      <c r="A12" s="10" t="s">
        <v>50</v>
      </c>
    </row>
    <row r="13" spans="1:1" x14ac:dyDescent="0.35">
      <c r="A13" s="39" t="s">
        <v>52</v>
      </c>
    </row>
  </sheetData>
  <conditionalFormatting sqref="A2">
    <cfRule type="containsText" dxfId="2" priority="3" stopIfTrue="1" operator="containsText" text="suur jama">
      <formula>NOT(ISERROR(SEARCH("suur jama",A2)))</formula>
    </cfRule>
  </conditionalFormatting>
  <conditionalFormatting sqref="A6">
    <cfRule type="containsText" dxfId="1" priority="2" stopIfTrue="1" operator="containsText" text="suur jama">
      <formula>NOT(ISERROR(SEARCH("suur jama",A6)))</formula>
    </cfRule>
  </conditionalFormatting>
  <conditionalFormatting sqref="A9:A10">
    <cfRule type="containsText" dxfId="0" priority="1" stopIfTrue="1" operator="containsText" text="suur jama">
      <formula>NOT(ISERROR(SEARCH("suur jama",A9)))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TSProject xmlns="4898f624-6768-4636-80aa-3ca33811142c">false</ETSProject>
    <InSfos xmlns="4898f624-6768-4636-80aa-3ca33811142c">false</InSfos>
    <ClientType xmlns="4898f624-6768-4636-80aa-3ca33811142c">COMPANY</ClientType>
    <ClientNames xmlns="4898f624-6768-4636-80aa-3ca33811142c" xsi:nil="true"/>
    <Contact xmlns="4898f624-6768-4636-80aa-3ca33811142c">Helena Siemann</Contact>
    <SenderDate xmlns="4898f624-6768-4636-80aa-3ca33811142c" xsi:nil="true"/>
    <RelatedPurveys xmlns="4898f624-6768-4636-80aa-3ca33811142c" xsi:nil="true"/>
    <RelatedPurveyNames xmlns="4898f624-6768-4636-80aa-3ca33811142c" xsi:nil="true"/>
    <ARHolder xmlns="4898f624-6768-4636-80aa-3ca33811142c" xsi:nil="true"/>
    <RelatedCostReports xmlns="4898f624-6768-4636-80aa-3ca33811142c" xsi:nil="true"/>
    <ARBasis xmlns="4898f624-6768-4636-80aa-3ca33811142c" xsi:nil="true"/>
    <ContactPersonIdCode xmlns="4898f624-6768-4636-80aa-3ca33811142c" xsi:nil="true"/>
    <RelatedProjects xmlns="4898f624-6768-4636-80aa-3ca33811142c" xsi:nil="true"/>
    <SourceItemRegistrationDate xmlns="4898f624-6768-4636-80aa-3ca33811142c">2025-03-01T00:00:00+00:00</SourceItemRegistrationDate>
    <RelatedAuditNames xmlns="4898f624-6768-4636-80aa-3ca33811142c" xsi:nil="true"/>
    <RelatedProjectNames xmlns="4898f624-6768-4636-80aa-3ca33811142c" xsi:nil="true"/>
    <DocTypeInETS xmlns="4898f624-6768-4636-80aa-3ca33811142c">Projektidokument</DocTypeInETS>
    <DocumentID xmlns="4898f624-6768-4636-80aa-3ca33811142c">2476879</DocumentID>
    <RelatedAudits xmlns="4898f624-6768-4636-80aa-3ca33811142c" xsi:nil="true"/>
    <ClientEmail xmlns="4898f624-6768-4636-80aa-3ca33811142c">info@mkm.ee</ClientEmail>
    <ContactNames xmlns="4898f624-6768-4636-80aa-3ca33811142c" xsi:nil="true"/>
    <SourceItemRegistrationNumber xmlns="4898f624-6768-4636-80aa-3ca33811142c">4-30/25/1606</SourceItemRegistrationNumber>
    <IFULetter xmlns="4898f624-6768-4636-80aa-3ca33811142c" xsi:nil="true"/>
    <CompanyDMS xmlns="4898f624-6768-4636-80aa-3ca33811142c">EAS</CompanyDMS>
    <ContactPhone xmlns="4898f624-6768-4636-80aa-3ca33811142c" xsi:nil="true"/>
    <SenderNumber xmlns="4898f624-6768-4636-80aa-3ca33811142c" xsi:nil="true"/>
    <RegistrationNumber xmlns="4898f624-6768-4636-80aa-3ca33811142c">4-30/25/1606-1</RegistrationNumber>
    <ClientCoNo xmlns="4898f624-6768-4636-80aa-3ca33811142c">KN012492</ClientCoNo>
    <AssessmentCommission xmlns="4898f624-6768-4636-80aa-3ca33811142c">false</AssessmentCommission>
    <SfosID xmlns="4898f624-6768-4636-80aa-3ca33811142c" xsi:nil="true"/>
    <ContactEmail xmlns="4898f624-6768-4636-80aa-3ca33811142c" xsi:nil="true"/>
    <RegistrantAsText xmlns="4898f624-6768-4636-80aa-3ca33811142c">Karen Käis</RegistrantAsText>
    <RelatedInternalProjects xmlns="4898f624-6768-4636-80aa-3ca33811142c" xsi:nil="true"/>
    <RelatedEmployees xmlns="4898f624-6768-4636-80aa-3ca33811142c" xsi:nil="true"/>
    <ShowInETS xmlns="4898f624-6768-4636-80aa-3ca33811142c">false</ShowInETS>
    <RelatedBusinessTrips xmlns="4898f624-6768-4636-80aa-3ca33811142c" xsi:nil="true"/>
    <AuditingDeactivator xmlns="4898f624-6768-4636-80aa-3ca33811142c" xsi:nil="true"/>
    <SfosLink xmlns="4898f624-6768-4636-80aa-3ca33811142c">
      <Url xsi:nil="true"/>
      <Description xsi:nil="true"/>
    </SfosLink>
    <InAccurate xmlns="4898f624-6768-4636-80aa-3ca33811142c">false</InAccurate>
    <ContentDMS xmlns="4898f624-6768-4636-80aa-3ca33811142c" xsi:nil="true"/>
    <AREndText xmlns="4898f624-6768-4636-80aa-3ca33811142c" xsi:nil="true"/>
    <DocumentSubTypeDMS xmlns="4898f624-6768-4636-80aa-3ca33811142c">Taotlus</DocumentSubTypeDMS>
    <Serie xmlns="4898f624-6768-4636-80aa-3ca33811142c">4-30 Finantsarvestusega seotud kirjavahetus</Serie>
    <SchemeNo xmlns="4898f624-6768-4636-80aa-3ca33811142c" xsi:nil="true"/>
    <AREnd xmlns="4898f624-6768-4636-80aa-3ca33811142c" xsi:nil="true"/>
    <RegistrationDate xmlns="4898f624-6768-4636-80aa-3ca33811142c">2025-03-01T12:00:00+00:00</RegistrationDate>
    <ContactWPos xmlns="4898f624-6768-4636-80aa-3ca33811142c" xsi:nil="true"/>
    <Auditing xmlns="4898f624-6768-4636-80aa-3ca33811142c">false</Auditing>
    <TopicDMS xmlns="4898f624-6768-4636-80aa-3ca33811142c">EIS toetuste eelarve täitmine_2024_seisuga 25.02.2025</TopicDMS>
    <AuditingDeactivatingDate xmlns="4898f624-6768-4636-80aa-3ca33811142c" xsi:nil="true"/>
    <ARBegin xmlns="4898f624-6768-4636-80aa-3ca33811142c" xsi:nil="true"/>
    <SchemeName xmlns="4898f624-6768-4636-80aa-3ca33811142c" xsi:nil="true"/>
    <SfosRelatedProject xmlns="4898f624-6768-4636-80aa-3ca33811142c">false</SfosRelatedProject>
    <Client xmlns="4898f624-6768-4636-80aa-3ca33811142c">Majandus- ja Kommunikatsiooniministeerium</Client>
    <ContactCoNo xmlns="4898f624-6768-4636-80aa-3ca33811142c" xsi:nil="true"/>
    <ExportInfo xmlns="4898f624-6768-4636-80aa-3ca33811142c" xsi:nil="true"/>
    <ETSClient xmlns="4898f624-6768-4636-80aa-3ca33811142c" xsi:nil="true"/>
    <Registrant xmlns="4898f624-6768-4636-80aa-3ca33811142c">
      <UserInfo>
        <DisplayName>Karen Käis</DisplayName>
        <AccountId>2632</AccountId>
        <AccountType/>
      </UserInfo>
    </Registrant>
    <AuditingActivator xmlns="4898f624-6768-4636-80aa-3ca33811142c" xsi:nil="true"/>
    <AuditingActivatingDate xmlns="4898f624-6768-4636-80aa-3ca33811142c" xsi:nil="true"/>
    <EASSignerWPos xmlns="4898f624-6768-4636-80aa-3ca33811142c" xsi:nil="true"/>
    <Coordinator xmlns="4898f624-6768-4636-80aa-3ca33811142c" xsi:nil="true"/>
    <ClientRegCode xmlns="4898f624-6768-4636-80aa-3ca33811142c">70003158</ClientRegCode>
    <ClientAddress xmlns="4898f624-6768-4636-80aa-3ca33811142c">Suur-Ameerika tn 1</ClientAddress>
    <GrantAmountText xmlns="4898f624-6768-4636-80aa-3ca33811142c" xsi:nil="true"/>
    <ClientPhone xmlns="4898f624-6768-4636-80aa-3ca33811142c">+372 6256342</ClientPhone>
    <AuthorNameDMS xmlns="4898f624-6768-4636-80aa-3ca33811142c">Karen Käis</AuthorNameDMS>
    <EstimatedEndDate xmlns="4898f624-6768-4636-80aa-3ca33811142c" xsi:nil="true"/>
    <SelfFinancingSum xmlns="4898f624-6768-4636-80aa-3ca33811142c" xsi:nil="true"/>
    <AuthorDMS xmlns="4898f624-6768-4636-80aa-3ca33811142c">
      <UserInfo>
        <DisplayName>Karen Käis</DisplayName>
        <AccountId>2632</AccountId>
        <AccountType/>
      </UserInfo>
    </AuthorDMS>
    <EASSignerAsText xmlns="4898f624-6768-4636-80aa-3ca33811142c" xsi:nil="true"/>
    <BeneficiaryEmail xmlns="4898f624-6768-4636-80aa-3ca33811142c" xsi:nil="true"/>
    <Proceeder xmlns="4898f624-6768-4636-80aa-3ca33811142c" xsi:nil="true"/>
    <ClientTown xmlns="4898f624-6768-4636-80aa-3ca33811142c">Tallinn</ClientTown>
    <AuthorEmailDMS xmlns="4898f624-6768-4636-80aa-3ca33811142c">Karen.Kais@eis.ee</AuthorEmailDMS>
    <EASSignerNames xmlns="4898f624-6768-4636-80aa-3ca33811142c" xsi:nil="true"/>
    <AuthorStructureUnit xmlns="4898f624-6768-4636-80aa-3ca33811142c">strateegia- ja finantsosakond</AuthorStructureUnit>
    <SelfFinancingSumText xmlns="4898f624-6768-4636-80aa-3ca33811142c" xsi:nil="true"/>
    <ApplicationDate xmlns="4898f624-6768-4636-80aa-3ca33811142c" xsi:nil="true"/>
    <EligibleTotalSum xmlns="4898f624-6768-4636-80aa-3ca33811142c" xsi:nil="true"/>
    <ClientCountry xmlns="4898f624-6768-4636-80aa-3ca33811142c">Eesti</ClientCountry>
    <AuthorDMSAsText xmlns="4898f624-6768-4636-80aa-3ca33811142c">Karen Käis</AuthorDMSAsText>
    <EASSigner xmlns="4898f624-6768-4636-80aa-3ca33811142c">
      <UserInfo>
        <DisplayName/>
        <AccountId xsi:nil="true"/>
        <AccountType/>
      </UserInfo>
    </EASSigner>
    <EASSignerName xmlns="4898f624-6768-4636-80aa-3ca33811142c" xsi:nil="true"/>
    <ProjectContent xmlns="4898f624-6768-4636-80aa-3ca33811142c" xsi:nil="true"/>
    <ClientCounty xmlns="4898f624-6768-4636-80aa-3ca33811142c">Harju maakond</ClientCounty>
    <EligibilityEndDate xmlns="4898f624-6768-4636-80aa-3ca33811142c" xsi:nil="true"/>
    <AuthorPhoneDMS xmlns="4898f624-6768-4636-80aa-3ca33811142c">+37258588314</AuthorPhoneDMS>
    <EligibleTotalSumText xmlns="4898f624-6768-4636-80aa-3ca33811142c" xsi:nil="true"/>
    <AuthorNamesDMS xmlns="4898f624-6768-4636-80aa-3ca33811142c">Karen Käis</AuthorNamesDMS>
    <EligibilityStartDate xmlns="4898f624-6768-4636-80aa-3ca33811142c" xsi:nil="true"/>
    <EstimatedStartDate xmlns="4898f624-6768-4636-80aa-3ca33811142c" xsi:nil="true"/>
    <GrantAmount xmlns="4898f624-6768-4636-80aa-3ca33811142c" xsi:nil="true"/>
    <ClientPostalCode xmlns="4898f624-6768-4636-80aa-3ca33811142c">10122</ClientPostalCode>
    <AuthorWPosDMS xmlns="4898f624-6768-4636-80aa-3ca33811142c">eelarvejuht</AuthorWPosDMS>
    <Specialist xmlns="4898f624-6768-4636-80aa-3ca33811142c" xsi:nil="true"/>
    <RetentionDeadline xmlns="37b653c2-32e7-495f-aeeb-910be1dce0f6" xsi:nil="true"/>
    <Signers xmlns="37b653c2-32e7-495f-aeeb-910be1dce0f6" xsi:nil="true"/>
    <Annex xmlns="37b653c2-32e7-495f-aeeb-910be1dce0f6">true</Annex>
    <Coordinators xmlns="37b653c2-32e7-495f-aeeb-910be1dce0f6">Helen Kapp, finantskontroller, 01.03.2025</Coordinators>
    <SourceItemSFOSNumber xmlns="37b653c2-32e7-495f-aeeb-910be1dce0f6" xsi:nil="true"/>
    <DhxAttachmentIds xmlns="37b653c2-32e7-495f-aeeb-910be1dce0f6" xsi:nil="true"/>
    <RelatedDocumentsIds xmlns="37b653c2-32e7-495f-aeeb-910be1dce0f6" xsi:nil="true"/>
    <FromDhx xmlns="37b653c2-32e7-495f-aeeb-910be1dce0f6">false</FromDhx>
    <ReceivedDhxId xmlns="37b653c2-32e7-495f-aeeb-910be1dce0f6" xsi:nil="true"/>
  </documentManagement>
</p:properties>
</file>

<file path=customXml/item2.xml><?xml version="1.0" encoding="utf-8"?>
<?mso-contentType ?>
<FormTemplates xmlns="http://schemas.microsoft.com/sharepoint/v3/contenttype/forms">
  <Display>EASDocumentMetadataDisplayForm</Display>
  <Edit>EASDocumentMetadataDisplayForm</Edit>
  <New>EASDocumentMetadataDisplayForm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Väljaminev kiri" ma:contentTypeID="0x0101CB0077A4334AE38D9E4BB7638017B280490B" ma:contentTypeVersion="23" ma:contentTypeDescription="Väljamineva kirja loomiseks" ma:contentTypeScope="" ma:versionID="336c57f5966702a69446e6b4bf44ae19">
  <xsd:schema xmlns:xsd="http://www.w3.org/2001/XMLSchema" xmlns:xs="http://www.w3.org/2001/XMLSchema" xmlns:p="http://schemas.microsoft.com/office/2006/metadata/properties" xmlns:ns2="4898f624-6768-4636-80aa-3ca33811142c" xmlns:ns3="37b653c2-32e7-495f-aeeb-910be1dce0f6" targetNamespace="http://schemas.microsoft.com/office/2006/metadata/properties" ma:root="true" ma:fieldsID="c322a111fbca91e47e886516291e5ec1" ns2:_="" ns3:_="">
    <xsd:import namespace="4898f624-6768-4636-80aa-3ca33811142c"/>
    <xsd:import namespace="37b653c2-32e7-495f-aeeb-910be1dce0f6"/>
    <xsd:element name="properties">
      <xsd:complexType>
        <xsd:sequence>
          <xsd:element name="documentManagement">
            <xsd:complexType>
              <xsd:all>
                <xsd:element ref="ns2:IFULetter" minOccurs="0"/>
                <xsd:element ref="ns2:DocumentSubTypeDMS" minOccurs="0"/>
                <xsd:element ref="ns2:InAccurate" minOccurs="0"/>
                <xsd:element ref="ns2:RegistrationNumber" minOccurs="0"/>
                <xsd:element ref="ns2:RegistrationDate" minOccurs="0"/>
                <xsd:element ref="ns2:Registrant" minOccurs="0"/>
                <xsd:element ref="ns2:Serie" minOccurs="0"/>
                <xsd:element ref="ns2:RegistrantAsText" minOccurs="0"/>
                <xsd:element ref="ns2:Client" minOccurs="0"/>
                <xsd:element ref="ns2:ClientType" minOccurs="0"/>
                <xsd:element ref="ns2:ClientCoNo" minOccurs="0"/>
                <xsd:element ref="ns2:ClientNames" minOccurs="0"/>
                <xsd:element ref="ns2:ClientRegCode" minOccurs="0"/>
                <xsd:element ref="ns2:ClientEmail" minOccurs="0"/>
                <xsd:element ref="ns2:ClientPhone" minOccurs="0"/>
                <xsd:element ref="ns2:ClientAddress" minOccurs="0"/>
                <xsd:element ref="ns2:ClientPostalCode" minOccurs="0"/>
                <xsd:element ref="ns2:ClientTown" minOccurs="0"/>
                <xsd:element ref="ns2:ClientCounty" minOccurs="0"/>
                <xsd:element ref="ns2:ClientCountry" minOccurs="0"/>
                <xsd:element ref="ns2:Contact" minOccurs="0"/>
                <xsd:element ref="ns2:ContactCoNo" minOccurs="0"/>
                <xsd:element ref="ns2:ContactNames" minOccurs="0"/>
                <xsd:element ref="ns2:ContactWPos" minOccurs="0"/>
                <xsd:element ref="ns2:ContactPersonIdCode" minOccurs="0"/>
                <xsd:element ref="ns2:ContactPhone" minOccurs="0"/>
                <xsd:element ref="ns2:ContactEmail" minOccurs="0"/>
                <xsd:element ref="ns2:TopicDMS" minOccurs="0"/>
                <xsd:element ref="ns2:ContentDMS" minOccurs="0"/>
                <xsd:element ref="ns2:RelatedProjects" minOccurs="0"/>
                <xsd:element ref="ns2:RelatedProjectNames" minOccurs="0"/>
                <xsd:element ref="ns2:RelatedInternalProjects" minOccurs="0"/>
                <xsd:element ref="ns2:SchemeNo" minOccurs="0"/>
                <xsd:element ref="ns2:SchemeName" minOccurs="0"/>
                <xsd:element ref="ns2:RelatedPurveys" minOccurs="0"/>
                <xsd:element ref="ns2:RelatedEmployees" minOccurs="0"/>
                <xsd:element ref="ns2:RelatedPurveyNames" minOccurs="0"/>
                <xsd:element ref="ns2:RelatedBusinessTrips" minOccurs="0"/>
                <xsd:element ref="ns2:RelatedCostReports" minOccurs="0"/>
                <xsd:element ref="ns2:AuthorDMS" minOccurs="0"/>
                <xsd:element ref="ns2:AuthorDMSAsText" minOccurs="0"/>
                <xsd:element ref="ns2:AuthorNameDMS" minOccurs="0"/>
                <xsd:element ref="ns2:AuthorNamesDMS" minOccurs="0"/>
                <xsd:element ref="ns2:AuthorWPosDMS" minOccurs="0"/>
                <xsd:element ref="ns2:AuthorStructureUnit" minOccurs="0"/>
                <xsd:element ref="ns2:AuthorEmailDMS" minOccurs="0"/>
                <xsd:element ref="ns2:AuthorPhoneDMS" minOccurs="0"/>
                <xsd:element ref="ns2:EASSigner" minOccurs="0"/>
                <xsd:element ref="ns2:EASSignerAsText" minOccurs="0"/>
                <xsd:element ref="ns2:EASSignerName" minOccurs="0"/>
                <xsd:element ref="ns2:EASSignerNames" minOccurs="0"/>
                <xsd:element ref="ns2:EASSignerWPos" minOccurs="0"/>
                <xsd:element ref="ns2:ShowInETS" minOccurs="0"/>
                <xsd:element ref="ns2:ETSClient" minOccurs="0"/>
                <xsd:element ref="ns2:ETSProject" minOccurs="0"/>
                <xsd:element ref="ns2:DocTypeInETS" minOccurs="0"/>
                <xsd:element ref="ns3:RetentionDeadline" minOccurs="0"/>
                <xsd:element ref="ns2:DocumentID" minOccurs="0"/>
                <xsd:element ref="ns2:SourceItemRegistrationNumber" minOccurs="0"/>
                <xsd:element ref="ns2:SourceItemRegistrationDate" minOccurs="0"/>
                <xsd:element ref="ns3:SourceItemSFOSNumber" minOccurs="0"/>
                <xsd:element ref="ns2:RelatedAudits" minOccurs="0"/>
                <xsd:element ref="ns2:RelatedAuditNames" minOccurs="0"/>
                <xsd:element ref="ns2:Auditing" minOccurs="0"/>
                <xsd:element ref="ns2:AuditingActivator" minOccurs="0"/>
                <xsd:element ref="ns2:AuditingActivatingDate" minOccurs="0"/>
                <xsd:element ref="ns2:AuditingDeactivator" minOccurs="0"/>
                <xsd:element ref="ns2:AuditingDeactivatingDate" minOccurs="0"/>
                <xsd:element ref="ns2:AssessmentCommission" minOccurs="0"/>
                <xsd:element ref="ns2:SenderNumber" minOccurs="0"/>
                <xsd:element ref="ns2:SenderDate" minOccurs="0"/>
                <xsd:element ref="ns2:ExportInfo" minOccurs="0"/>
                <xsd:element ref="ns2:CompanyDMS" minOccurs="0"/>
                <xsd:element ref="ns2:SfosRelatedProject" minOccurs="0"/>
                <xsd:element ref="ns2:InSfos" minOccurs="0"/>
                <xsd:element ref="ns2:SfosLink" minOccurs="0"/>
                <xsd:element ref="ns2:SfosID" minOccurs="0"/>
                <xsd:element ref="ns2:Coordinator" minOccurs="0"/>
                <xsd:element ref="ns2:Specialist" minOccurs="0"/>
                <xsd:element ref="ns2:Proceeder" minOccurs="0"/>
                <xsd:element ref="ns2:EligibilityStartDate" minOccurs="0"/>
                <xsd:element ref="ns2:EligibilityEndDate" minOccurs="0"/>
                <xsd:element ref="ns2:EstimatedStartDate" minOccurs="0"/>
                <xsd:element ref="ns2:EstimatedEndDate" minOccurs="0"/>
                <xsd:element ref="ns2:ProjectContent" minOccurs="0"/>
                <xsd:element ref="ns2:BeneficiaryEmail" minOccurs="0"/>
                <xsd:element ref="ns2:EligibleTotalSum" minOccurs="0"/>
                <xsd:element ref="ns2:EligibleTotalSumText" minOccurs="0"/>
                <xsd:element ref="ns2:SelfFinancingSum" minOccurs="0"/>
                <xsd:element ref="ns2:SelfFinancingSumText" minOccurs="0"/>
                <xsd:element ref="ns2:GrantAmount" minOccurs="0"/>
                <xsd:element ref="ns2:GrantAmountText" minOccurs="0"/>
                <xsd:element ref="ns2:ApplicationDate" minOccurs="0"/>
                <xsd:element ref="ns3:Coordinators" minOccurs="0"/>
                <xsd:element ref="ns3:Signers" minOccurs="0"/>
                <xsd:element ref="ns3:Annex" minOccurs="0"/>
                <xsd:element ref="ns3:FromDhx" minOccurs="0"/>
                <xsd:element ref="ns3:DhxAttachmentIds" minOccurs="0"/>
                <xsd:element ref="ns3:RelatedDocumentsIds" minOccurs="0"/>
                <xsd:element ref="ns3:ReceivedDhxId" minOccurs="0"/>
                <xsd:element ref="ns2:ARHolder" minOccurs="0"/>
                <xsd:element ref="ns2:ARBegin" minOccurs="0"/>
                <xsd:element ref="ns2:AREnd" minOccurs="0"/>
                <xsd:element ref="ns2:AREndText" minOccurs="0"/>
                <xsd:element ref="ns2:ARBasi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98f624-6768-4636-80aa-3ca33811142c" elementFormDefault="qualified">
    <xsd:import namespace="http://schemas.microsoft.com/office/2006/documentManagement/types"/>
    <xsd:import namespace="http://schemas.microsoft.com/office/infopath/2007/PartnerControls"/>
    <xsd:element name="IFULetter" ma:index="8" nillable="true" ma:displayName="Algatus-/jätkukiri" ma:default="Algatuskiri" ma:format="Dropdown" ma:internalName="IFULetter">
      <xsd:simpleType>
        <xsd:restriction base="dms:Choice">
          <xsd:enumeration value="Algatuskiri"/>
          <xsd:enumeration value="Jätkukiri"/>
          <xsd:enumeration value=""/>
        </xsd:restriction>
      </xsd:simpleType>
    </xsd:element>
    <xsd:element name="DocumentSubTypeDMS" ma:index="9" nillable="true" ma:displayName="Dokumendi alamliik" ma:internalName="DocumentSubTypeDMS">
      <xsd:simpleType>
        <xsd:restriction base="dms:Text"/>
      </xsd:simpleType>
    </xsd:element>
    <xsd:element name="InAccurate" ma:index="10" nillable="true" ma:displayName="Ekslik" ma:default="0" ma:hidden="true" ma:internalName="InAccurate" ma:readOnly="false">
      <xsd:simpleType>
        <xsd:restriction base="dms:Boolean"/>
      </xsd:simpleType>
    </xsd:element>
    <xsd:element name="RegistrationNumber" ma:index="11" nillable="true" ma:displayName="Registreerimisnumber" ma:description="Dokumendi number, mis koosneb sarja, aasta ja järjekorra numbrist" ma:internalName="RegistrationNumber">
      <xsd:simpleType>
        <xsd:restriction base="dms:Text"/>
      </xsd:simpleType>
    </xsd:element>
    <xsd:element name="RegistrationDate" ma:index="12" nillable="true" ma:displayName="Registreerimise kp" ma:format="DateOnly" ma:internalName="RegistrationDate">
      <xsd:simpleType>
        <xsd:restriction base="dms:DateTime"/>
      </xsd:simpleType>
    </xsd:element>
    <xsd:element name="Registrant" ma:index="13" nillable="true" ma:displayName="Registreerija" ma:list="UserInfo" ma:SharePointGroup="23" ma:internalName="Registran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erie" ma:index="14" nillable="true" ma:displayName="Sari" ma:internalName="Serie">
      <xsd:simpleType>
        <xsd:restriction base="dms:Text"/>
      </xsd:simpleType>
    </xsd:element>
    <xsd:element name="RegistrantAsText" ma:index="15" nillable="true" ma:displayName="Registreerija mallil" ma:internalName="RegistrantAsText">
      <xsd:simpleType>
        <xsd:restriction base="dms:Text"/>
      </xsd:simpleType>
    </xsd:element>
    <xsd:element name="Client" ma:index="16" nillable="true" ma:displayName="Klient" ma:internalName="Client">
      <xsd:simpleType>
        <xsd:restriction base="dms:Text"/>
      </xsd:simpleType>
    </xsd:element>
    <xsd:element name="ClientType" ma:index="17" nillable="true" ma:displayName="Kliendi tüüp" ma:internalName="ClientType">
      <xsd:simpleType>
        <xsd:restriction base="dms:Text"/>
      </xsd:simpleType>
    </xsd:element>
    <xsd:element name="ClientCoNo" ma:index="18" nillable="true" ma:displayName="Kliendi kontaktikaardi nr" ma:internalName="ClientCoNo">
      <xsd:simpleType>
        <xsd:restriction base="dms:Text"/>
      </xsd:simpleType>
    </xsd:element>
    <xsd:element name="ClientNames" ma:index="19" nillable="true" ma:displayName="Kliendi nimed" ma:internalName="ClientNames">
      <xsd:simpleType>
        <xsd:restriction base="dms:Note"/>
      </xsd:simpleType>
    </xsd:element>
    <xsd:element name="ClientRegCode" ma:index="20" nillable="true" ma:displayName="Registrikood" ma:internalName="ClientRegCode">
      <xsd:simpleType>
        <xsd:restriction base="dms:Text"/>
      </xsd:simpleType>
    </xsd:element>
    <xsd:element name="ClientEmail" ma:index="21" nillable="true" ma:displayName="Kliendi e-post" ma:internalName="ClientEmail">
      <xsd:simpleType>
        <xsd:restriction base="dms:Text"/>
      </xsd:simpleType>
    </xsd:element>
    <xsd:element name="ClientPhone" ma:index="22" nillable="true" ma:displayName="Kliendi telefon" ma:internalName="ClientPhone">
      <xsd:simpleType>
        <xsd:restriction base="dms:Text"/>
      </xsd:simpleType>
    </xsd:element>
    <xsd:element name="ClientAddress" ma:index="23" nillable="true" ma:displayName="Kliendi aadress" ma:internalName="ClientAddress">
      <xsd:simpleType>
        <xsd:restriction base="dms:Text"/>
      </xsd:simpleType>
    </xsd:element>
    <xsd:element name="ClientPostalCode" ma:index="24" nillable="true" ma:displayName="Kliendi postikood" ma:internalName="ClientPostalCode">
      <xsd:simpleType>
        <xsd:restriction base="dms:Text"/>
      </xsd:simpleType>
    </xsd:element>
    <xsd:element name="ClientTown" ma:index="25" nillable="true" ma:displayName="Kliendi linn/vald" ma:internalName="ClientTown">
      <xsd:simpleType>
        <xsd:restriction base="dms:Text"/>
      </xsd:simpleType>
    </xsd:element>
    <xsd:element name="ClientCounty" ma:index="26" nillable="true" ma:displayName="Kliendi maakond" ma:internalName="ClientCounty">
      <xsd:simpleType>
        <xsd:restriction base="dms:Text"/>
      </xsd:simpleType>
    </xsd:element>
    <xsd:element name="ClientCountry" ma:index="27" nillable="true" ma:displayName="Kliendi riik" ma:internalName="ClientCountry">
      <xsd:simpleType>
        <xsd:restriction base="dms:Text"/>
      </xsd:simpleType>
    </xsd:element>
    <xsd:element name="Contact" ma:index="28" nillable="true" ma:displayName="Kontaktisik" ma:internalName="Contact">
      <xsd:simpleType>
        <xsd:restriction base="dms:Text"/>
      </xsd:simpleType>
    </xsd:element>
    <xsd:element name="ContactCoNo" ma:index="29" nillable="true" ma:displayName="Kontaktisiku kontaktikaardi nr" ma:internalName="ContactCoNo">
      <xsd:simpleType>
        <xsd:restriction base="dms:Text"/>
      </xsd:simpleType>
    </xsd:element>
    <xsd:element name="ContactNames" ma:index="30" nillable="true" ma:displayName="Kontaktisiku nimed" ma:internalName="ContactNames">
      <xsd:simpleType>
        <xsd:restriction base="dms:Text"/>
      </xsd:simpleType>
    </xsd:element>
    <xsd:element name="ContactWPos" ma:index="31" nillable="true" ma:displayName="Kontaktisiku ametinimetus" ma:internalName="ContactWPos">
      <xsd:simpleType>
        <xsd:restriction base="dms:Text"/>
      </xsd:simpleType>
    </xsd:element>
    <xsd:element name="ContactPersonIdCode" ma:index="32" nillable="true" ma:displayName="Kontaktisiku isikood" ma:internalName="ContactPersonIdCode">
      <xsd:simpleType>
        <xsd:restriction base="dms:Text"/>
      </xsd:simpleType>
    </xsd:element>
    <xsd:element name="ContactPhone" ma:index="33" nillable="true" ma:displayName="Kontaktisiku telefon" ma:internalName="ContactPhone">
      <xsd:simpleType>
        <xsd:restriction base="dms:Text"/>
      </xsd:simpleType>
    </xsd:element>
    <xsd:element name="ContactEmail" ma:index="34" nillable="true" ma:displayName="Kontaktisiku e-post" ma:internalName="ContactEmail">
      <xsd:simpleType>
        <xsd:restriction base="dms:Text"/>
      </xsd:simpleType>
    </xsd:element>
    <xsd:element name="TopicDMS" ma:index="35" nillable="true" ma:displayName="Teema" ma:description="Dokumendi pealkiri ehk lühike sisu kokkuvõte" ma:internalName="TopicDMS">
      <xsd:simpleType>
        <xsd:restriction base="dms:Text"/>
      </xsd:simpleType>
    </xsd:element>
    <xsd:element name="ContentDMS" ma:index="36" nillable="true" ma:displayName="Sisu" ma:internalName="ContentDMS">
      <xsd:simpleType>
        <xsd:restriction base="dms:Note"/>
      </xsd:simpleType>
    </xsd:element>
    <xsd:element name="RelatedProjects" ma:index="37" nillable="true" ma:displayName="Projekti nr" ma:internalName="RelatedProjects">
      <xsd:simpleType>
        <xsd:restriction base="dms:Note"/>
      </xsd:simpleType>
    </xsd:element>
    <xsd:element name="RelatedProjectNames" ma:index="38" nillable="true" ma:displayName="Projekti nimi" ma:internalName="RelatedProjectNames">
      <xsd:simpleType>
        <xsd:restriction base="dms:Note"/>
      </xsd:simpleType>
    </xsd:element>
    <xsd:element name="RelatedInternalProjects" ma:index="39" nillable="true" ma:displayName="Alategevuse nr" ma:internalName="RelatedInternalProjects">
      <xsd:simpleType>
        <xsd:restriction base="dms:Note"/>
      </xsd:simpleType>
    </xsd:element>
    <xsd:element name="SchemeNo" ma:index="40" nillable="true" ma:displayName="Skeemi nr" ma:internalName="SchemeNo">
      <xsd:simpleType>
        <xsd:restriction base="dms:Text"/>
      </xsd:simpleType>
    </xsd:element>
    <xsd:element name="SchemeName" ma:index="41" nillable="true" ma:displayName="Skeemi nimi" ma:internalName="SchemeName">
      <xsd:simpleType>
        <xsd:restriction base="dms:Note"/>
      </xsd:simpleType>
    </xsd:element>
    <xsd:element name="RelatedPurveys" ma:index="42" nillable="true" ma:displayName="Hanke nr" ma:internalName="RelatedPurveys">
      <xsd:simpleType>
        <xsd:restriction base="dms:Note"/>
      </xsd:simpleType>
    </xsd:element>
    <xsd:element name="RelatedEmployees" ma:index="43" nillable="true" ma:displayName="Töötaja nr" ma:internalName="RelatedEmployees">
      <xsd:simpleType>
        <xsd:restriction base="dms:Note"/>
      </xsd:simpleType>
    </xsd:element>
    <xsd:element name="RelatedPurveyNames" ma:index="44" nillable="true" ma:displayName="Hanke nimetus" ma:internalName="RelatedPurveyNames">
      <xsd:simpleType>
        <xsd:restriction base="dms:Note"/>
      </xsd:simpleType>
    </xsd:element>
    <xsd:element name="RelatedBusinessTrips" ma:index="45" nillable="true" ma:displayName="Seotud lähetused" ma:internalName="RelatedBusinessTrips">
      <xsd:simpleType>
        <xsd:restriction base="dms:Note"/>
      </xsd:simpleType>
    </xsd:element>
    <xsd:element name="RelatedCostReports" ma:index="46" nillable="true" ma:displayName="Seotud kuluaruanded" ma:internalName="RelatedCostReports">
      <xsd:simpleType>
        <xsd:restriction base="dms:Note"/>
      </xsd:simpleType>
    </xsd:element>
    <xsd:element name="AuthorDMS" ma:index="47" nillable="true" ma:displayName="Koostaja" ma:list="UserInfo" ma:SharePointGroup="23" ma:internalName="AuthorDMS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uthorDMSAsText" ma:index="48" nillable="true" ma:displayName="Koostaja mallil" ma:internalName="AuthorDMSAsText">
      <xsd:simpleType>
        <xsd:restriction base="dms:Text"/>
      </xsd:simpleType>
    </xsd:element>
    <xsd:element name="AuthorNameDMS" ma:index="49" nillable="true" ma:displayName="Koostaja nimi" ma:hidden="true" ma:internalName="AuthorNameDMS" ma:readOnly="false">
      <xsd:simpleType>
        <xsd:restriction base="dms:Text"/>
      </xsd:simpleType>
    </xsd:element>
    <xsd:element name="AuthorNamesDMS" ma:index="50" nillable="true" ma:displayName="Koostaja nimed" ma:hidden="true" ma:internalName="AuthorNamesDMS" ma:readOnly="false">
      <xsd:simpleType>
        <xsd:restriction base="dms:Text"/>
      </xsd:simpleType>
    </xsd:element>
    <xsd:element name="AuthorWPosDMS" ma:index="51" nillable="true" ma:displayName="Koostaja ametinimetus" ma:internalName="AuthorWPosDMS">
      <xsd:simpleType>
        <xsd:restriction base="dms:Text"/>
      </xsd:simpleType>
    </xsd:element>
    <xsd:element name="AuthorStructureUnit" ma:index="52" nillable="true" ma:displayName="Koostaja struktuuriüksus" ma:internalName="AuthorStructureUnit">
      <xsd:simpleType>
        <xsd:restriction base="dms:Text"/>
      </xsd:simpleType>
    </xsd:element>
    <xsd:element name="AuthorEmailDMS" ma:index="53" nillable="true" ma:displayName="Koostaja e-post" ma:internalName="AuthorEmailDMS">
      <xsd:simpleType>
        <xsd:restriction base="dms:Text"/>
      </xsd:simpleType>
    </xsd:element>
    <xsd:element name="AuthorPhoneDMS" ma:index="54" nillable="true" ma:displayName="Koostaja telefon" ma:internalName="AuthorPhoneDMS">
      <xsd:simpleType>
        <xsd:restriction base="dms:Text"/>
      </xsd:simpleType>
    </xsd:element>
    <xsd:element name="EASSigner" ma:index="55" nillable="true" ma:displayName="Allkirjastaja (asutuse sisene)" ma:list="UserInfo" ma:SharePointGroup="23" ma:internalName="EASSig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ASSignerAsText" ma:index="56" nillable="true" ma:displayName="Allkirjastaja (asutuse sisene) mallil" ma:internalName="EASSignerAsText">
      <xsd:simpleType>
        <xsd:restriction base="dms:Text"/>
      </xsd:simpleType>
    </xsd:element>
    <xsd:element name="EASSignerName" ma:index="57" nillable="true" ma:displayName="Allkirjastaja nimi (asutuse sisene)" ma:hidden="true" ma:internalName="EASSignerName" ma:readOnly="false">
      <xsd:simpleType>
        <xsd:restriction base="dms:Text"/>
      </xsd:simpleType>
    </xsd:element>
    <xsd:element name="EASSignerNames" ma:index="58" nillable="true" ma:displayName="Allkirjastaja nimed (asutuse sisene)" ma:hidden="true" ma:internalName="EASSignerNames" ma:readOnly="false">
      <xsd:simpleType>
        <xsd:restriction base="dms:Text"/>
      </xsd:simpleType>
    </xsd:element>
    <xsd:element name="EASSignerWPos" ma:index="59" nillable="true" ma:displayName="Allkirjastaja (asutuse sisene) ametinimetus" ma:internalName="EASSignerWPos" ma:readOnly="false">
      <xsd:simpleType>
        <xsd:restriction base="dms:Text"/>
      </xsd:simpleType>
    </xsd:element>
    <xsd:element name="ShowInETS" ma:index="60" nillable="true" ma:displayName="Kuva ETSis" ma:default="0" ma:internalName="ShowInETS">
      <xsd:simpleType>
        <xsd:restriction base="dms:Boolean"/>
      </xsd:simpleType>
    </xsd:element>
    <xsd:element name="ETSClient" ma:index="61" nillable="true" ma:displayName="ETS klient" ma:hidden="true" ma:internalName="ETSClient" ma:readOnly="false">
      <xsd:simpleType>
        <xsd:restriction base="dms:Text"/>
      </xsd:simpleType>
    </xsd:element>
    <xsd:element name="ETSProject" ma:index="62" nillable="true" ma:displayName="ETSga seotud projekt" ma:default="0" ma:internalName="ETSProject">
      <xsd:simpleType>
        <xsd:restriction base="dms:Boolean"/>
      </xsd:simpleType>
    </xsd:element>
    <xsd:element name="DocTypeInETS" ma:index="63" nillable="true" ma:displayName="Dokumenditüüp ETSis" ma:default="Projektidokument" ma:format="Dropdown" ma:internalName="DocTypeInETS">
      <xsd:simpleType>
        <xsd:restriction base="dms:Choice">
          <xsd:enumeration value="Projektidokument"/>
          <xsd:enumeration value="Organisatsioonidokument"/>
        </xsd:restriction>
      </xsd:simpleType>
    </xsd:element>
    <xsd:element name="DocumentID" ma:index="65" nillable="true" ma:displayName="Dokumendi ID" ma:decimals="0" ma:description="Dokumendi unikaalne number dokumentide sidumiseks ja otsimiseks DHSist" ma:indexed="true" ma:internalName="DocumentID">
      <xsd:simpleType>
        <xsd:restriction base="dms:Unknown"/>
      </xsd:simpleType>
    </xsd:element>
    <xsd:element name="SourceItemRegistrationNumber" ma:index="66" nillable="true" ma:displayName="Lähtedokumendi registreerimise nr" ma:hidden="true" ma:internalName="SourceItemRegistrationNumber" ma:readOnly="false">
      <xsd:simpleType>
        <xsd:restriction base="dms:Text"/>
      </xsd:simpleType>
    </xsd:element>
    <xsd:element name="SourceItemRegistrationDate" ma:index="67" nillable="true" ma:displayName="Lähtedokumendi registreerimise kp" ma:format="DateOnly" ma:hidden="true" ma:internalName="SourceItemRegistrationDate" ma:readOnly="false">
      <xsd:simpleType>
        <xsd:restriction base="dms:DateTime"/>
      </xsd:simpleType>
    </xsd:element>
    <xsd:element name="RelatedAudits" ma:index="69" nillable="true" ma:displayName="Auditi nr" ma:internalName="RelatedAudits">
      <xsd:simpleType>
        <xsd:restriction base="dms:Note"/>
      </xsd:simpleType>
    </xsd:element>
    <xsd:element name="RelatedAuditNames" ma:index="70" nillable="true" ma:displayName="Auditi nimetus" ma:internalName="RelatedAuditNames">
      <xsd:simpleType>
        <xsd:restriction base="dms:Note"/>
      </xsd:simpleType>
    </xsd:element>
    <xsd:element name="Auditing" ma:index="71" nillable="true" ma:displayName="Logi" ma:default="0" ma:internalName="Auditing">
      <xsd:simpleType>
        <xsd:restriction base="dms:Boolean"/>
      </xsd:simpleType>
    </xsd:element>
    <xsd:element name="AuditingActivator" ma:index="72" nillable="true" ma:displayName="Logimise sisselülitaja" ma:internalName="AuditingActivator">
      <xsd:simpleType>
        <xsd:restriction base="dms:Text"/>
      </xsd:simpleType>
    </xsd:element>
    <xsd:element name="AuditingActivatingDate" ma:index="73" nillable="true" ma:displayName="Logimise sisselülitamise aeg" ma:internalName="AuditingActivatingDate">
      <xsd:simpleType>
        <xsd:restriction base="dms:Text"/>
      </xsd:simpleType>
    </xsd:element>
    <xsd:element name="AuditingDeactivator" ma:index="74" nillable="true" ma:displayName="Logimise väljalülitaja" ma:internalName="AuditingDeactivator">
      <xsd:simpleType>
        <xsd:restriction base="dms:Text"/>
      </xsd:simpleType>
    </xsd:element>
    <xsd:element name="AuditingDeactivatingDate" ma:index="75" nillable="true" ma:displayName="Logimise väljalülitamise aeg" ma:internalName="AuditingDeactivatingDate">
      <xsd:simpleType>
        <xsd:restriction base="dms:Text"/>
      </xsd:simpleType>
    </xsd:element>
    <xsd:element name="AssessmentCommission" ma:index="76" nillable="true" ma:displayName="Hindamiskomisjon" ma:default="0" ma:internalName="AssessmentCommission" ma:readOnly="false">
      <xsd:simpleType>
        <xsd:restriction base="dms:Boolean"/>
      </xsd:simpleType>
    </xsd:element>
    <xsd:element name="SenderNumber" ma:index="77" nillable="true" ma:displayName="Saatja number" ma:internalName="SenderNumber" ma:readOnly="false">
      <xsd:simpleType>
        <xsd:restriction base="dms:Text"/>
      </xsd:simpleType>
    </xsd:element>
    <xsd:element name="SenderDate" ma:index="78" nillable="true" ma:displayName="Saatja kuupäev" ma:format="DateOnly" ma:internalName="SenderDate" ma:readOnly="false">
      <xsd:simpleType>
        <xsd:restriction base="dms:DateTime"/>
      </xsd:simpleType>
    </xsd:element>
    <xsd:element name="ExportInfo" ma:index="79" nillable="true" ma:displayName="Eksportimise info" ma:internalName="ExportInfo">
      <xsd:simpleType>
        <xsd:restriction base="dms:Note"/>
      </xsd:simpleType>
    </xsd:element>
    <xsd:element name="CompanyDMS" ma:index="80" nillable="true" ma:displayName="Ettevõte" ma:internalName="CompanyDMS">
      <xsd:simpleType>
        <xsd:restriction base="dms:Text"/>
      </xsd:simpleType>
    </xsd:element>
    <xsd:element name="SfosRelatedProject" ma:index="81" nillable="true" ma:displayName="SFOSiga seotud projekt" ma:default="0" ma:internalName="SfosRelatedProject">
      <xsd:simpleType>
        <xsd:restriction base="dms:Boolean"/>
      </xsd:simpleType>
    </xsd:element>
    <xsd:element name="InSfos" ma:index="82" nillable="true" ma:displayName="SFOSis" ma:default="0" ma:internalName="InSfos">
      <xsd:simpleType>
        <xsd:restriction base="dms:Boolean"/>
      </xsd:simpleType>
    </xsd:element>
    <xsd:element name="SfosLink" ma:index="83" nillable="true" ma:displayName="SFOSi link" ma:internalName="Sfos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SfosID" ma:index="84" nillable="true" ma:displayName="SFOSi ID" ma:internalName="SfosID">
      <xsd:simpleType>
        <xsd:restriction base="dms:Text"/>
      </xsd:simpleType>
    </xsd:element>
    <xsd:element name="Coordinator" ma:index="85" nillable="true" ma:displayName="Projekti koordineerija" ma:internalName="Coordinator" ma:readOnly="false">
      <xsd:simpleType>
        <xsd:restriction base="dms:Text"/>
      </xsd:simpleType>
    </xsd:element>
    <xsd:element name="Specialist" ma:index="86" nillable="true" ma:displayName="JRÜ spetsialist" ma:internalName="Specialist" ma:readOnly="false">
      <xsd:simpleType>
        <xsd:restriction base="dms:Text"/>
      </xsd:simpleType>
    </xsd:element>
    <xsd:element name="Proceeder" ma:index="87" nillable="true" ma:displayName="EAS menetleja" ma:internalName="Proceeder" ma:readOnly="false">
      <xsd:simpleType>
        <xsd:restriction base="dms:Text"/>
      </xsd:simpleType>
    </xsd:element>
    <xsd:element name="EligibilityStartDate" ma:index="88" nillable="true" ma:displayName="Projekti abikõlblikkuse alguskuupäev" ma:format="DateOnly" ma:internalName="EligibilityStartDate" ma:readOnly="false">
      <xsd:simpleType>
        <xsd:restriction base="dms:DateTime"/>
      </xsd:simpleType>
    </xsd:element>
    <xsd:element name="EligibilityEndDate" ma:index="89" nillable="true" ma:displayName="Projekti abikõlblikkuse lõppkuupäev" ma:format="DateOnly" ma:internalName="EligibilityEndDate" ma:readOnly="false">
      <xsd:simpleType>
        <xsd:restriction base="dms:DateTime"/>
      </xsd:simpleType>
    </xsd:element>
    <xsd:element name="EstimatedStartDate" ma:index="90" nillable="true" ma:displayName="Projekti eeldatav alguskuupäev" ma:format="DateOnly" ma:internalName="EstimatedStartDate" ma:readOnly="false">
      <xsd:simpleType>
        <xsd:restriction base="dms:DateTime"/>
      </xsd:simpleType>
    </xsd:element>
    <xsd:element name="EstimatedEndDate" ma:index="91" nillable="true" ma:displayName="Projekti eeldatav lõppkuupäev" ma:format="DateOnly" ma:internalName="EstimatedEndDate" ma:readOnly="false">
      <xsd:simpleType>
        <xsd:restriction base="dms:DateTime"/>
      </xsd:simpleType>
    </xsd:element>
    <xsd:element name="ProjectContent" ma:index="92" nillable="true" ma:displayName="Projekti sisu" ma:internalName="ProjectContent" ma:readOnly="false">
      <xsd:simpleType>
        <xsd:restriction base="dms:Note"/>
      </xsd:simpleType>
    </xsd:element>
    <xsd:element name="BeneficiaryEmail" ma:index="93" nillable="true" ma:displayName="Toetuse saaja e-posti aadress" ma:internalName="BeneficiaryEmail" ma:readOnly="false">
      <xsd:simpleType>
        <xsd:restriction base="dms:Text"/>
      </xsd:simpleType>
    </xsd:element>
    <xsd:element name="EligibleTotalSum" ma:index="94" nillable="true" ma:displayName="Projekti abikõlblik kogusumma" ma:internalName="EligibleTotalSum" ma:readOnly="false">
      <xsd:simpleType>
        <xsd:restriction base="dms:Text"/>
      </xsd:simpleType>
    </xsd:element>
    <xsd:element name="EligibleTotalSumText" ma:index="95" nillable="true" ma:displayName="Projekti abikõlblik kogusumma tekstina" ma:internalName="EligibleTotalSumText">
      <xsd:simpleType>
        <xsd:restriction base="dms:Text"/>
      </xsd:simpleType>
    </xsd:element>
    <xsd:element name="SelfFinancingSum" ma:index="96" nillable="true" ma:displayName="Projekti omafinantseeringu summa" ma:internalName="SelfFinancingSum" ma:readOnly="false">
      <xsd:simpleType>
        <xsd:restriction base="dms:Text"/>
      </xsd:simpleType>
    </xsd:element>
    <xsd:element name="SelfFinancingSumText" ma:index="97" nillable="true" ma:displayName="Projekti omafinantseeringu summa tekstina" ma:internalName="SelfFinancingSumText">
      <xsd:simpleType>
        <xsd:restriction base="dms:Text"/>
      </xsd:simpleType>
    </xsd:element>
    <xsd:element name="GrantAmount" ma:index="98" nillable="true" ma:displayName="Projekti toetuse summa" ma:internalName="GrantAmount" ma:readOnly="false">
      <xsd:simpleType>
        <xsd:restriction base="dms:Text"/>
      </xsd:simpleType>
    </xsd:element>
    <xsd:element name="GrantAmountText" ma:index="99" nillable="true" ma:displayName="Projekti toetuse summa tekstina" ma:internalName="GrantAmountText">
      <xsd:simpleType>
        <xsd:restriction base="dms:Text"/>
      </xsd:simpleType>
    </xsd:element>
    <xsd:element name="ApplicationDate" ma:index="100" nillable="true" ma:displayName="Taotluse esitamise kuupäev" ma:format="DateOnly" ma:internalName="ApplicationDate">
      <xsd:simpleType>
        <xsd:restriction base="dms:DateTime"/>
      </xsd:simpleType>
    </xsd:element>
    <xsd:element name="ARHolder" ma:index="108" nillable="true" ma:displayName="JP teabevaldaja" ma:internalName="ARHolder">
      <xsd:simpleType>
        <xsd:restriction base="dms:Text"/>
      </xsd:simpleType>
    </xsd:element>
    <xsd:element name="ARBegin" ma:index="109" nillable="true" ma:displayName="JP kehtib alates" ma:format="DateOnly" ma:internalName="ARBegin">
      <xsd:simpleType>
        <xsd:restriction base="dms:DateTime"/>
      </xsd:simpleType>
    </xsd:element>
    <xsd:element name="AREnd" ma:index="110" nillable="true" ma:displayName="JP kehtib kuni" ma:format="DateOnly" ma:internalName="AREnd">
      <xsd:simpleType>
        <xsd:restriction base="dms:DateTime"/>
      </xsd:simpleType>
    </xsd:element>
    <xsd:element name="AREndText" ma:index="111" nillable="true" ma:displayName="JP kehtib kuni (text)" ma:internalName="AREndText">
      <xsd:simpleType>
        <xsd:restriction base="dms:Text"/>
      </xsd:simpleType>
    </xsd:element>
    <xsd:element name="ARBasis" ma:index="112" nillable="true" ma:displayName="JP alus" ma:internalName="ARBasi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b653c2-32e7-495f-aeeb-910be1dce0f6" elementFormDefault="qualified">
    <xsd:import namespace="http://schemas.microsoft.com/office/2006/documentManagement/types"/>
    <xsd:import namespace="http://schemas.microsoft.com/office/infopath/2007/PartnerControls"/>
    <xsd:element name="RetentionDeadline" ma:index="64" nillable="true" ma:displayName="Säilitustähtaeg" ma:format="DateOnly" ma:hidden="true" ma:internalName="RetentionDeadline" ma:readOnly="false">
      <xsd:simpleType>
        <xsd:restriction base="dms:DateTime"/>
      </xsd:simpleType>
    </xsd:element>
    <xsd:element name="SourceItemSFOSNumber" ma:index="68" nillable="true" ma:displayName="Lähtedokumendi SFOSi nr" ma:hidden="true" ma:internalName="SourceItemSFOSNumber" ma:readOnly="false">
      <xsd:simpleType>
        <xsd:restriction base="dms:Text"/>
      </xsd:simpleType>
    </xsd:element>
    <xsd:element name="Coordinators" ma:index="101" nillable="true" ma:displayName="Kooskõlastanud" ma:internalName="Coordinators">
      <xsd:simpleType>
        <xsd:restriction base="dms:Note"/>
      </xsd:simpleType>
    </xsd:element>
    <xsd:element name="Signers" ma:index="102" nillable="true" ma:displayName="Allkirjastanud" ma:internalName="Signers">
      <xsd:simpleType>
        <xsd:restriction base="dms:Note"/>
      </xsd:simpleType>
    </xsd:element>
    <xsd:element name="Annex" ma:index="103" nillable="true" ma:displayName="Lisa" ma:default="0" ma:internalName="Annex">
      <xsd:simpleType>
        <xsd:restriction base="dms:Boolean"/>
      </xsd:simpleType>
    </xsd:element>
    <xsd:element name="FromDhx" ma:index="104" nillable="true" ma:displayName="DHXist saabunud" ma:default="0" ma:internalName="FromDhx" ma:readOnly="true">
      <xsd:simpleType>
        <xsd:restriction base="dms:Boolean"/>
      </xsd:simpleType>
    </xsd:element>
    <xsd:element name="DhxAttachmentIds" ma:index="105" nillable="true" ma:displayName="DHXi lisad" ma:internalName="DhxAttachmentIds" ma:readOnly="true">
      <xsd:simpleType>
        <xsd:restriction base="dms:Text"/>
      </xsd:simpleType>
    </xsd:element>
    <xsd:element name="RelatedDocumentsIds" ma:index="106" nillable="true" ma:displayName="Seotud mustandid" ma:internalName="RelatedDocumentsIds" ma:readOnly="true">
      <xsd:simpleType>
        <xsd:restriction base="dms:Text"/>
      </xsd:simpleType>
    </xsd:element>
    <xsd:element name="ReceivedDhxId" ma:index="107" nillable="true" ma:displayName="Vastuvõetud DHX ID" ma:internalName="ReceivedDhxId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7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C26033-B60B-4AB9-986D-01114B69BCC2}">
  <ds:schemaRefs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e6f0d7a7-7317-4211-b722-0acf268d17fd"/>
    <ds:schemaRef ds:uri="9b483750-598d-46a0-877d-052f8f804d23"/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2766465-7188-4F06-97A2-3E9E19A2EC8E}"/>
</file>

<file path=customXml/itemProps3.xml><?xml version="1.0" encoding="utf-8"?>
<ds:datastoreItem xmlns:ds="http://schemas.openxmlformats.org/officeDocument/2006/customXml" ds:itemID="{74DC2127-D2E5-4F30-A89A-78979E5F9D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>EIS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 Käis</dc:creator>
  <cp:keywords/>
  <dc:description/>
  <cp:lastModifiedBy>Karen Käis</cp:lastModifiedBy>
  <cp:revision/>
  <dcterms:created xsi:type="dcterms:W3CDTF">2024-08-12T07:30:27Z</dcterms:created>
  <dcterms:modified xsi:type="dcterms:W3CDTF">2025-03-01T09:09:39Z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0x0101CB0077A4334AE38D9E4BB7638017B280490B</vt:lpwstr>
  </property>
  <property fmtid="{D5CDD505-2E9C-101B-9397-08002B2CF9AE}" pid="3" name="MediaServiceImageTags">
    <vt:lpwstr/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2024-10-31T08:46:24Z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516eafad-b3d5-4437-84b4-b5ddb4b4524e</vt:lpwstr>
  </property>
  <property fmtid="{D5CDD505-2E9C-101B-9397-08002B2CF9AE}" pid="10" name="MSIP_Label_defa4170-0d19-0005-0004-bc88714345d2_ContentBits">
    <vt:lpwstr>0</vt:lpwstr>
  </property>
  <property fmtid="{D5CDD505-2E9C-101B-9397-08002B2CF9AE}" pid="19" name="RespWorkerDMS">
    <vt:lpwstr/>
  </property>
  <property fmtid="{D5CDD505-2E9C-101B-9397-08002B2CF9AE}" pid="20" name="RespWorkerDMSAsText">
    <vt:lpwstr/>
  </property>
</Properties>
</file>